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4907F5FF-EDE9-4CBC-A232-2678869354F5}"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4" i="16" l="1"/>
  <c r="E34" i="16"/>
  <c r="L33" i="16"/>
  <c r="E33" i="16"/>
  <c r="L32" i="16"/>
  <c r="E32" i="16"/>
  <c r="L31" i="16"/>
  <c r="E31" i="16"/>
  <c r="L30" i="16"/>
  <c r="E30" i="16"/>
  <c r="L29" i="16"/>
  <c r="E29" i="16"/>
  <c r="L28" i="16"/>
  <c r="E28" i="16"/>
  <c r="L27" i="16"/>
  <c r="E27" i="16"/>
  <c r="L26" i="16"/>
  <c r="E26" i="16"/>
  <c r="L25" i="16"/>
  <c r="E25" i="16"/>
  <c r="L24" i="16"/>
  <c r="E24" i="16"/>
  <c r="L23" i="16"/>
  <c r="E23" i="16"/>
  <c r="L22" i="16"/>
  <c r="E22" i="16"/>
  <c r="L21" i="16"/>
  <c r="E21" i="16"/>
  <c r="L20" i="16"/>
  <c r="E20" i="16"/>
  <c r="L19" i="16"/>
  <c r="E19" i="16"/>
  <c r="L18" i="16"/>
  <c r="E18" i="16"/>
  <c r="L17" i="16"/>
  <c r="E17" i="16"/>
  <c r="L16" i="16"/>
  <c r="E16" i="16"/>
  <c r="E35" i="16"/>
  <c r="F13" i="16" s="1"/>
  <c r="E36" i="16"/>
  <c r="E37" i="16"/>
  <c r="E38" i="16"/>
  <c r="E39" i="16"/>
  <c r="E40" i="16"/>
  <c r="E41" i="16"/>
  <c r="E42" i="16"/>
  <c r="E43" i="16"/>
  <c r="E44" i="16"/>
  <c r="E45" i="16"/>
  <c r="E46" i="16"/>
  <c r="E47" i="16"/>
  <c r="E48" i="16"/>
  <c r="E49" i="16"/>
  <c r="E50" i="16"/>
  <c r="E51" i="16"/>
  <c r="E52" i="16"/>
  <c r="E53" i="16"/>
  <c r="E15" i="16"/>
  <c r="J20" i="15" a="1"/>
  <c r="J20" i="15" s="1"/>
  <c r="G13" i="16"/>
  <c r="H13" i="16"/>
  <c r="I13" i="16"/>
  <c r="J13" i="16"/>
  <c r="K13" i="16"/>
  <c r="B13" i="16"/>
  <c r="B70" i="16"/>
  <c r="B8" i="9" l="1"/>
  <c r="A3" i="16"/>
  <c r="A3" i="17"/>
  <c r="J19" i="15"/>
  <c r="L69" i="15"/>
  <c r="L69" i="16"/>
  <c r="L68" i="16"/>
  <c r="L67" i="16"/>
  <c r="L66" i="16"/>
  <c r="L65" i="16"/>
  <c r="L64" i="16"/>
  <c r="L63" i="16"/>
  <c r="L62" i="16"/>
  <c r="L61" i="16"/>
  <c r="L60" i="16"/>
  <c r="L59" i="16"/>
  <c r="L58" i="16"/>
  <c r="L57" i="16"/>
  <c r="L56" i="16"/>
  <c r="L55" i="16"/>
  <c r="L53" i="16"/>
  <c r="L52" i="16"/>
  <c r="L51" i="16"/>
  <c r="L50" i="16"/>
  <c r="L49" i="16"/>
  <c r="L48" i="16"/>
  <c r="L47" i="16"/>
  <c r="L46" i="16"/>
  <c r="L45" i="16"/>
  <c r="L44" i="16"/>
  <c r="L43" i="16"/>
  <c r="L42" i="16"/>
  <c r="L41" i="16"/>
  <c r="L40" i="16"/>
  <c r="L39" i="16"/>
  <c r="L38" i="16"/>
  <c r="L37" i="16"/>
  <c r="L36" i="16"/>
  <c r="L35" i="16"/>
  <c r="L15" i="16"/>
  <c r="K14" i="16"/>
  <c r="J14" i="16"/>
  <c r="I14" i="16"/>
  <c r="H14" i="16"/>
  <c r="G14" i="16"/>
  <c r="F14" i="16"/>
  <c r="E14" i="16" l="1"/>
  <c r="L14" i="16"/>
  <c r="D14" i="16" l="1"/>
  <c r="C13" i="16"/>
  <c r="L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<sst xmlns="http://schemas.openxmlformats.org/spreadsheetml/2006/main" count="1326" uniqueCount="567">
  <si>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</si>
  <si>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</si>
  <si>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</si>
  <si>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</si>
  <si>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</si>
  <si>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</si>
  <si>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</si>
  <si>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</si>
  <si>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</si>
  <si>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</si>
  <si>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</si>
  <si>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</si>
  <si>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</si>
  <si>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</si>
  <si>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</si>
  <si>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</si>
  <si>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</si>
  <si>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</si>
  <si>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</si>
  <si>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</si>
  <si>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</si>
  <si>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</si>
  <si>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</si>
  <si>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</si>
  <si>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</si>
  <si>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</si>
  <si>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</si>
  <si>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</si>
  <si>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</si>
  <si>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</si>
  <si>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</si>
  <si>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</si>
  <si>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</si>
  <si>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</si>
  <si>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</si>
  <si>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</si>
  <si>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</si>
  <si>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</si>
  <si>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</si>
  <si>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</si>
  <si>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</si>
  <si>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</si>
  <si>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</si>
  <si>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</si>
  <si>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</si>
  <si>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</si>
  <si>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</si>
  <si>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</si>
  <si>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</si>
  <si>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</si>
  <si>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</si>
  <si>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</si>
  <si>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</si>
  <si>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</si>
  <si>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</si>
  <si>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</si>
  <si>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</si>
  <si>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</si>
  <si>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</si>
  <si>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</si>
  <si>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</si>
  <si>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</si>
  <si>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</si>
  <si>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</si>
  <si>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</si>
  <si>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</si>
  <si>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</si>
  <si>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</si>
  <si>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</si>
  <si>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</si>
  <si>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</si>
  <si>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</si>
  <si>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</si>
  <si>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</si>
  <si>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</si>
  <si>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</si>
  <si>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</si>
  <si>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</si>
  <si>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</si>
  <si>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</si>
  <si>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</si>
  <si>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</si>
  <si>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</si>
  <si>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</si>
  <si>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</si>
  <si>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</si>
  <si>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</si>
  <si>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</si>
  <si>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</si>
  <si>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</si>
  <si>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</si>
  <si>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</si>
  <si>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</si>
  <si>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</si>
  <si>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</si>
  <si>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</si>
  <si>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</si>
  <si>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</si>
  <si>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</si>
  <si>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</si>
  <si>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</si>
  <si>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</si>
  <si>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</si>
  <si>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</si>
  <si>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</si>
  <si>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</si>
  <si>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</si>
  <si>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</si>
  <si>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</si>
  <si>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</si>
  <si>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</si>
  <si>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</si>
  <si>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</si>
  <si>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</si>
  <si>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</si>
  <si>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</si>
  <si>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</si>
  <si>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</si>
  <si>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</si>
  <si>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</si>
  <si>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</si>
  <si>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</si>
  <si>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</si>
  <si>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</si>
  <si>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</si>
  <si>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</si>
  <si>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</si>
  <si>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</si>
  <si>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</si>
  <si>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</si>
  <si>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</si>
  <si>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</si>
  <si>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</si>
  <si>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</si>
  <si>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</si>
  <si>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</si>
  <si>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</si>
  <si>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</si>
  <si>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</si>
  <si>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</si>
  <si>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</si>
  <si>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</si>
  <si>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</si>
  <si>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</si>
  <si>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</si>
  <si>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</si>
  <si>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</si>
  <si>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</si>
  <si>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</si>
  <si>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</si>
  <si>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</si>
  <si>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</si>
  <si>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</si>
  <si>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</si>
  <si>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</si>
  <si>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</si>
  <si>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</si>
  <si>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</si>
  <si>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</si>
  <si>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</si>
  <si>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</si>
  <si>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</si>
  <si>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</si>
  <si>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</si>
  <si>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</si>
  <si>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</si>
  <si>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</si>
  <si>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</si>
  <si>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</si>
  <si>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</si>
  <si>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</si>
  <si>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</si>
  <si>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</si>
  <si>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</si>
  <si>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</si>
  <si>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</si>
  <si>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</si>
  <si>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</si>
  <si>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</si>
  <si>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</si>
  <si>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</si>
  <si>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</si>
  <si>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</si>
  <si>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</si>
  <si>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</si>
  <si>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</si>
  <si>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</si>
  <si>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</si>
  <si>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</si>
  <si>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</si>
  <si>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</si>
  <si>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</si>
  <si>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</si>
  <si>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</si>
  <si>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</si>
  <si>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</si>
  <si>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</si>
  <si>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</si>
  <si>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</si>
  <si>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</si>
  <si>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</si>
  <si>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</si>
  <si>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</si>
  <si>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</si>
  <si>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</si>
  <si>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</si>
  <si>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</si>
  <si>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</si>
  <si>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</si>
  <si>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</si>
  <si>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</si>
  <si>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</si>
  <si>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</si>
  <si>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</si>
  <si>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</si>
  <si>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</si>
  <si>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</si>
  <si>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</si>
  <si>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</si>
  <si>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</si>
  <si>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</si>
  <si>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</si>
  <si>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</si>
  <si>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</si>
  <si>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</si>
  <si>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</si>
  <si>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</si>
  <si>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</si>
  <si>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</si>
  <si>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</si>
  <si>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</si>
  <si>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</si>
  <si>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</si>
  <si>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</si>
  <si>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</si>
  <si>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</si>
  <si>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</si>
  <si>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</si>
  <si>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</si>
  <si>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</si>
  <si>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</si>
  <si>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</si>
  <si>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</si>
  <si>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</si>
  <si>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</si>
  <si>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</si>
  <si>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</si>
  <si>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</si>
  <si>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</si>
  <si>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</si>
  <si>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</si>
  <si>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</si>
  <si>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</si>
  <si>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</si>
  <si>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</si>
  <si>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</si>
  <si>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</si>
  <si>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</si>
  <si>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</si>
  <si>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</si>
  <si>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</si>
  <si>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</si>
  <si>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</si>
  <si>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</si>
  <si>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</si>
  <si>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</si>
  <si>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</si>
  <si>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</si>
  <si>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</si>
  <si>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</si>
  <si>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</si>
  <si>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</si>
  <si>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</si>
  <si>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</si>
  <si>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</si>
  <si>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</si>
  <si>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</si>
  <si>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</si>
  <si>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</si>
  <si>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</si>
  <si>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</si>
  <si>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</si>
  <si>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</si>
  <si>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</si>
  <si>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</si>
  <si>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</si>
  <si>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</si>
  <si>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</si>
  <si>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</si>
  <si>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</si>
  <si>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</si>
  <si>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</si>
  <si>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</si>
  <si>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</si>
  <si>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</si>
  <si>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</si>
  <si>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</si>
  <si>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</si>
  <si>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</si>
  <si>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</si>
  <si>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</si>
  <si>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</si>
  <si>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</si>
  <si>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</si>
  <si>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</si>
  <si>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</si>
  <si>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</si>
  <si>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</si>
  <si>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</si>
  <si>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</si>
  <si>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</si>
  <si>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</si>
  <si>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</si>
  <si>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</si>
  <si>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</si>
  <si>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</si>
  <si>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</si>
  <si>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</si>
  <si>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</si>
  <si>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</si>
  <si>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</si>
  <si>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</si>
  <si>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</si>
  <si>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</si>
  <si>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</si>
  <si>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</si>
  <si>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</si>
  <si>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</si>
  <si>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</si>
  <si>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</si>
  <si>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</si>
  <si>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</si>
  <si>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</si>
  <si>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</si>
  <si>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</si>
  <si>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</si>
  <si>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</si>
  <si>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</si>
  <si>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</si>
  <si>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</si>
  <si>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</si>
  <si>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</si>
  <si>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</si>
  <si>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</si>
  <si>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</si>
  <si>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</si>
  <si>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</si>
  <si>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</si>
  <si>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</si>
  <si>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</si>
  <si>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</si>
  <si>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</si>
  <si>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</si>
  <si>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</si>
  <si>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</si>
  <si>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</si>
  <si>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</si>
  <si>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</si>
  <si>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</si>
  <si>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</si>
  <si>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</si>
  <si>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</si>
  <si>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</si>
  <si>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</si>
  <si>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</si>
  <si>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</si>
  <si>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</si>
  <si>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</si>
  <si>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</si>
  <si>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</si>
  <si>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</si>
  <si>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</si>
  <si>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</si>
  <si>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</si>
  <si>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</si>
  <si>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</si>
  <si>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</si>
  <si>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</si>
  <si>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</si>
  <si>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</si>
  <si>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</si>
  <si>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</si>
  <si>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</si>
  <si>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</si>
  <si>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</si>
  <si>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</si>
  <si>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</si>
  <si>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</si>
  <si>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</si>
  <si>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</si>
  <si>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</si>
  <si>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</si>
  <si>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</si>
  <si>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</si>
  <si>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</si>
  <si>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</si>
  <si>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</si>
  <si>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</si>
  <si>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</si>
  <si>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</si>
  <si>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</si>
  <si>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</si>
  <si>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</si>
  <si>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</si>
  <si>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</si>
  <si>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</si>
  <si>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</si>
  <si>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</si>
  <si>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</si>
  <si>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</si>
  <si>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</si>
  <si>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</si>
  <si>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</si>
  <si>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</si>
  <si>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</si>
  <si>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</si>
  <si>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</si>
  <si>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</si>
  <si>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</si>
  <si>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</si>
  <si>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</si>
  <si>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</si>
  <si>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</si>
  <si>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</si>
  <si>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</si>
  <si>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</si>
  <si>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</si>
  <si>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</si>
  <si>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</si>
  <si>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</si>
  <si>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</si>
  <si>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</si>
  <si>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</si>
  <si>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</si>
  <si>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</si>
  <si>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</si>
  <si>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</si>
  <si>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</si>
  <si>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</si>
  <si>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</si>
  <si>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</si>
  <si>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</si>
  <si>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</si>
  <si>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</si>
  <si>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</si>
  <si>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</si>
  <si>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</si>
  <si>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</si>
  <si>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</si>
  <si>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</si>
  <si>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</si>
  <si>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</si>
  <si>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</si>
  <si>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</si>
  <si>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</si>
  <si>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</si>
  <si>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</si>
  <si>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</si>
  <si>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</si>
  <si>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</si>
  <si>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</si>
  <si>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</si>
  <si>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</si>
  <si>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</si>
  <si>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</si>
  <si>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</si>
  <si>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</si>
  <si>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</si>
  <si>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</si>
  <si>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</si>
  <si>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</si>
  <si>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</si>
  <si>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</si>
  <si>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</si>
  <si>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</si>
  <si>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</si>
  <si>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</si>
  <si>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</si>
  <si>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</si>
  <si>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</si>
  <si>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</si>
  <si>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</si>
  <si>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</si>
  <si>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</si>
  <si>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</si>
  <si>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</si>
  <si>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</si>
  <si>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</si>
  <si>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</si>
  <si>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</si>
  <si>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</si>
  <si>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</si>
  <si>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</si>
  <si>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</si>
  <si>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</si>
  <si>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</si>
  <si>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</si>
  <si>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</si>
  <si>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</si>
  <si>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</si>
  <si>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</si>
  <si>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</si>
  <si>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</si>
  <si>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</si>
  <si>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</si>
  <si>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</si>
  <si>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</si>
  <si>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</si>
  <si>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</si>
  <si>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</si>
  <si>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</si>
  <si>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</si>
  <si>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</si>
  <si>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</si>
  <si>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</si>
  <si>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</si>
  <si>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</si>
  <si>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</si>
  <si>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</si>
  <si>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</si>
  <si>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</si>
  <si>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</si>
  <si>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</si>
  <si>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</si>
  <si>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</si>
  <si>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</si>
  <si>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</si>
  <si>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</si>
  <si>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</si>
  <si>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</si>
  <si>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</si>
  <si>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</si>
  <si>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</si>
  <si>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</si>
  <si>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</si>
  <si>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</si>
  <si>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</si>
  <si>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</si>
  <si>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</si>
  <si>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</si>
  <si>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</si>
  <si>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</si>
  <si>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</si>
  <si>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</si>
  <si>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</si>
  <si>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</si>
  <si>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</si>
  <si>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</si>
  <si>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r>
      <rPr>
        <b/>
        <sz val="11"/>
        <color theme="1"/>
        <rFont val="Cambria"/>
        <family val="1"/>
        <scheme val="major"/>
      </rPr>
      <t>Mathematics</t>
    </r>
    <r>
      <rPr>
        <sz val="11"/>
        <color theme="1"/>
        <rFont val="Cambria"/>
        <family val="1"/>
        <scheme val="major"/>
      </rPr>
      <t xml:space="preserve"> – linear algebra, differential equations, statistics</t>
    </r>
  </si>
  <si>
    <r>
      <rPr>
        <b/>
        <sz val="11"/>
        <color theme="1"/>
        <rFont val="Cambria"/>
        <family val="1"/>
        <scheme val="major"/>
      </rPr>
      <t>Computer programming</t>
    </r>
    <r>
      <rPr>
        <sz val="11"/>
        <color theme="1"/>
        <rFont val="Cambria"/>
        <family val="1"/>
        <scheme val="major"/>
      </rPr>
      <t xml:space="preserve"> – Python</t>
    </r>
  </si>
  <si>
    <r>
      <rPr>
        <b/>
        <sz val="11"/>
        <color theme="1"/>
        <rFont val="Cambria"/>
        <family val="1"/>
        <scheme val="major"/>
      </rPr>
      <t>Physics</t>
    </r>
    <r>
      <rPr>
        <sz val="11"/>
        <color theme="1"/>
        <rFont val="Cambria"/>
        <family val="1"/>
        <scheme val="major"/>
      </rPr>
      <t xml:space="preserve"> - mechanics, thermodynamics, and electromagnetism</t>
    </r>
  </si>
  <si>
    <r>
      <rPr>
        <b/>
        <sz val="11"/>
        <color theme="1"/>
        <rFont val="Cambria"/>
        <family val="1"/>
        <scheme val="major"/>
      </rPr>
      <t xml:space="preserve">Inorganic chemistry </t>
    </r>
    <r>
      <rPr>
        <sz val="11"/>
        <color theme="1"/>
        <rFont val="Cambria"/>
        <family val="1"/>
        <scheme val="major"/>
      </rPr>
      <t>– reactions and reactivity of the elements, coordination chemistry, spectroscopy and magnetism</t>
    </r>
  </si>
  <si>
    <r>
      <rPr>
        <b/>
        <sz val="11"/>
        <color theme="1"/>
        <rFont val="Cambria"/>
        <family val="1"/>
        <scheme val="major"/>
      </rPr>
      <t>Organic chemistry</t>
    </r>
    <r>
      <rPr>
        <sz val="11"/>
        <color theme="1"/>
        <rFont val="Cambria"/>
        <family val="1"/>
        <scheme val="major"/>
      </rPr>
      <t xml:space="preserve"> – nomenclature and stereochemistry, reaction mechanisms, multistep synthesis design of smaller molecules, spectroscopy</t>
    </r>
  </si>
  <si>
    <r>
      <rPr>
        <b/>
        <sz val="11"/>
        <color theme="1"/>
        <rFont val="Cambria"/>
        <family val="1"/>
        <scheme val="major"/>
      </rPr>
      <t>Physical chemistry</t>
    </r>
    <r>
      <rPr>
        <sz val="11"/>
        <color theme="1"/>
        <rFont val="Cambria"/>
        <family val="1"/>
        <scheme val="major"/>
      </rPr>
      <t xml:space="preserve"> – atoms and molecules, thermodynamics, chemical kinetics</t>
    </r>
  </si>
  <si>
    <t xml:space="preserve">              Pre-Mapping for the MSc programme in Applied Chemistry</t>
  </si>
  <si>
    <t>Experimental chemistry</t>
  </si>
  <si>
    <t>Analytical chemistry</t>
  </si>
  <si>
    <t>Quantum chemistry</t>
  </si>
  <si>
    <t>Medicinal chemistry</t>
  </si>
  <si>
    <t>Materials chemistry</t>
  </si>
  <si>
    <r>
      <t xml:space="preserve">Convert total amount of local credit to ECTS:
Check for more information about conversion </t>
    </r>
    <r>
      <rPr>
        <b/>
        <sz val="11"/>
        <color theme="1"/>
        <rFont val="Cambria"/>
        <family val="1"/>
        <scheme val="major"/>
      </rPr>
      <t>here</t>
    </r>
  </si>
  <si>
    <t>Converted credits to ECTS</t>
  </si>
  <si>
    <t>Credits
ECTS</t>
  </si>
  <si>
    <t>Credits
Local</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</si>
  <si>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</si>
  <si>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</si>
  <si>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typed in the first sheet. The head of studies will look at the courses you took that compliment the requiremets for the MSc programme.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</si>
</sst>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9">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14" fillId="0" borderId="66" xfId="0" applyFont="1" applyBorder="1" applyAlignment="1" applyProtection="1">
      <alignment horizontal="left" textRotation="90" wrapText="1"/>
      <protection locked="0"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4">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8" Type="http://schemas.openxmlformats.org/officeDocument/2006/relationships/hyperlink" Target="https://kurser.dtu.dk/course/26220" TargetMode="External"/><Relationship Id="rId3" Type="http://schemas.openxmlformats.org/officeDocument/2006/relationships/hyperlink" Target="https://kurser.dtu.dk/course/2024-2025/01004" TargetMode="External"/><Relationship Id="rId7" Type="http://schemas.openxmlformats.org/officeDocument/2006/relationships/hyperlink" Target="https://kurser.dtu.dk/course/2023-2024/26411?menulanguage=en" TargetMode="External"/><Relationship Id="rId2" Type="http://schemas.openxmlformats.org/officeDocument/2006/relationships/hyperlink" Target="https://kurser.dtu.dk/course/2024-2025/01003" TargetMode="External"/><Relationship Id="rId1" Type="http://schemas.openxmlformats.org/officeDocument/2006/relationships/image" Target="../media/image1.png"/><Relationship Id="rId6" Type="http://schemas.openxmlformats.org/officeDocument/2006/relationships/hyperlink" Target="https://kurser.dtu.dk/course/2023-2024/26124?menulanguage=en" TargetMode="External"/><Relationship Id="rId5" Type="http://schemas.openxmlformats.org/officeDocument/2006/relationships/hyperlink" Target="https://kurser.dtu.dk/course/2024-2025/10063" TargetMode="External"/><Relationship Id="rId4" Type="http://schemas.openxmlformats.org/officeDocument/2006/relationships/hyperlink" Target="https://kurser.dtu.dk/course/2024-2025/02003"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357749</xdr:colOff>
      <xdr:row>11</xdr:row>
      <xdr:rowOff>1905002</xdr:rowOff>
    </xdr:from>
    <xdr:to>
      <xdr:col>5</xdr:col>
      <xdr:colOff>649102</xdr:colOff>
      <xdr:row>11</xdr:row>
      <xdr:rowOff>2923337</xdr:rowOff>
    </xdr:to>
    <xdr:grpSp>
      <xdr:nvGrpSpPr>
        <xdr:cNvPr id="19" name="Group 18">
          <a:extLst>
            <a:ext uri="{FF2B5EF4-FFF2-40B4-BE49-F238E27FC236}">
              <a16:creationId xmlns:a16="http://schemas.microsoft.com/office/drawing/2014/main" id="{39786FC2-0D21-42E1-92D4-ED93561749A2}"/>
            </a:ext>
          </a:extLst>
        </xdr:cNvPr>
        <xdr:cNvGrpSpPr/>
      </xdr:nvGrpSpPr>
      <xdr:grpSpPr>
        <a:xfrm rot="16200000">
          <a:off x="5833083" y="6297568"/>
          <a:ext cx="1018335" cy="253253"/>
          <a:chOff x="10989049" y="5062259"/>
          <a:chExt cx="1048495" cy="291353"/>
        </a:xfrm>
        <a:noFill/>
      </xdr:grpSpPr>
      <xdr:sp macro="" textlink="">
        <xdr:nvSpPr>
          <xdr:cNvPr id="20" name="TextBox 19">
            <a:hlinkClick xmlns:r="http://schemas.openxmlformats.org/officeDocument/2006/relationships" r:id="rId2"/>
            <a:extLst>
              <a:ext uri="{FF2B5EF4-FFF2-40B4-BE49-F238E27FC236}">
                <a16:creationId xmlns:a16="http://schemas.microsoft.com/office/drawing/2014/main" id="{B927BE8B-7E18-ADEF-6A86-8A3A17BAF94E}"/>
              </a:ext>
            </a:extLst>
          </xdr:cNvPr>
          <xdr:cNvSpPr txBox="1"/>
        </xdr:nvSpPr>
        <xdr:spPr>
          <a:xfrm>
            <a:off x="10989049" y="5062259"/>
            <a:ext cx="715054" cy="291353"/>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01003</a:t>
            </a:r>
            <a:endParaRPr lang="en-US" sz="1100" b="1" u="sng">
              <a:solidFill>
                <a:srgbClr val="0070C0"/>
              </a:solidFill>
            </a:endParaRPr>
          </a:p>
        </xdr:txBody>
      </xdr:sp>
      <xdr:sp macro="" textlink="">
        <xdr:nvSpPr>
          <xdr:cNvPr id="21" name="TextBox 20">
            <a:hlinkClick xmlns:r="http://schemas.openxmlformats.org/officeDocument/2006/relationships" r:id="rId3"/>
            <a:extLst>
              <a:ext uri="{FF2B5EF4-FFF2-40B4-BE49-F238E27FC236}">
                <a16:creationId xmlns:a16="http://schemas.microsoft.com/office/drawing/2014/main" id="{B7A4C798-756E-720C-D7EC-E73C063088A0}"/>
              </a:ext>
            </a:extLst>
          </xdr:cNvPr>
          <xdr:cNvSpPr txBox="1"/>
        </xdr:nvSpPr>
        <xdr:spPr>
          <a:xfrm>
            <a:off x="11436724" y="5062259"/>
            <a:ext cx="600820" cy="291353"/>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01004</a:t>
            </a:r>
            <a:endParaRPr lang="en-US" sz="1100" b="1" u="sng">
              <a:solidFill>
                <a:srgbClr val="0070C0"/>
              </a:solidFill>
            </a:endParaRPr>
          </a:p>
        </xdr:txBody>
      </xdr:sp>
    </xdr:grpSp>
    <xdr:clientData/>
  </xdr:twoCellAnchor>
  <xdr:twoCellAnchor>
    <xdr:from>
      <xdr:col>6</xdr:col>
      <xdr:colOff>329175</xdr:colOff>
      <xdr:row>11</xdr:row>
      <xdr:rowOff>2266950</xdr:rowOff>
    </xdr:from>
    <xdr:to>
      <xdr:col>6</xdr:col>
      <xdr:colOff>620528</xdr:colOff>
      <xdr:row>11</xdr:row>
      <xdr:rowOff>2923336</xdr:rowOff>
    </xdr:to>
    <xdr:sp macro="" textlink="">
      <xdr:nvSpPr>
        <xdr:cNvPr id="22" name="TextBox 21">
          <a:hlinkClick xmlns:r="http://schemas.openxmlformats.org/officeDocument/2006/relationships" r:id="rId4"/>
          <a:extLst>
            <a:ext uri="{FF2B5EF4-FFF2-40B4-BE49-F238E27FC236}">
              <a16:creationId xmlns:a16="http://schemas.microsoft.com/office/drawing/2014/main" id="{CB969E77-181E-4F30-809D-464449460FAB}"/>
            </a:ext>
          </a:extLst>
        </xdr:cNvPr>
        <xdr:cNvSpPr txBox="1"/>
      </xdr:nvSpPr>
      <xdr:spPr>
        <a:xfrm rot="16200000">
          <a:off x="6442684" y="11231516"/>
          <a:ext cx="656386"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02003</a:t>
          </a:r>
          <a:endParaRPr lang="en-US" sz="1100" b="1" u="sng">
            <a:solidFill>
              <a:srgbClr val="0070C0"/>
            </a:solidFill>
          </a:endParaRPr>
        </a:p>
      </xdr:txBody>
    </xdr:sp>
    <xdr:clientData/>
  </xdr:twoCellAnchor>
  <xdr:twoCellAnchor>
    <xdr:from>
      <xdr:col>7</xdr:col>
      <xdr:colOff>357751</xdr:colOff>
      <xdr:row>11</xdr:row>
      <xdr:rowOff>2257425</xdr:rowOff>
    </xdr:from>
    <xdr:to>
      <xdr:col>7</xdr:col>
      <xdr:colOff>649104</xdr:colOff>
      <xdr:row>11</xdr:row>
      <xdr:rowOff>2923336</xdr:rowOff>
    </xdr:to>
    <xdr:sp macro="" textlink="">
      <xdr:nvSpPr>
        <xdr:cNvPr id="23" name="TextBox 22">
          <a:hlinkClick xmlns:r="http://schemas.openxmlformats.org/officeDocument/2006/relationships" r:id="rId5"/>
          <a:extLst>
            <a:ext uri="{FF2B5EF4-FFF2-40B4-BE49-F238E27FC236}">
              <a16:creationId xmlns:a16="http://schemas.microsoft.com/office/drawing/2014/main" id="{6313672E-1B45-412E-A819-BB1ADEEF5065}"/>
            </a:ext>
          </a:extLst>
        </xdr:cNvPr>
        <xdr:cNvSpPr txBox="1"/>
      </xdr:nvSpPr>
      <xdr:spPr>
        <a:xfrm rot="16200000">
          <a:off x="7180872" y="11226754"/>
          <a:ext cx="665911"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10063</a:t>
          </a:r>
          <a:endParaRPr lang="en-US" sz="1100" b="1" u="sng">
            <a:solidFill>
              <a:srgbClr val="0070C0"/>
            </a:solidFill>
          </a:endParaRPr>
        </a:p>
      </xdr:txBody>
    </xdr:sp>
    <xdr:clientData/>
  </xdr:twoCellAnchor>
  <xdr:twoCellAnchor>
    <xdr:from>
      <xdr:col>8</xdr:col>
      <xdr:colOff>376800</xdr:colOff>
      <xdr:row>11</xdr:row>
      <xdr:rowOff>672634</xdr:rowOff>
    </xdr:from>
    <xdr:to>
      <xdr:col>8</xdr:col>
      <xdr:colOff>668153</xdr:colOff>
      <xdr:row>11</xdr:row>
      <xdr:rowOff>1218361</xdr:rowOff>
    </xdr:to>
    <xdr:sp macro="" textlink="">
      <xdr:nvSpPr>
        <xdr:cNvPr id="24" name="TextBox 23">
          <a:hlinkClick xmlns:r="http://schemas.openxmlformats.org/officeDocument/2006/relationships" r:id="rId6"/>
          <a:extLst>
            <a:ext uri="{FF2B5EF4-FFF2-40B4-BE49-F238E27FC236}">
              <a16:creationId xmlns:a16="http://schemas.microsoft.com/office/drawing/2014/main" id="{C1BC9A98-B709-4320-8F72-8A24D79D46E2}"/>
            </a:ext>
          </a:extLst>
        </xdr:cNvPr>
        <xdr:cNvSpPr txBox="1"/>
      </xdr:nvSpPr>
      <xdr:spPr>
        <a:xfrm rot="16200000">
          <a:off x="7974388" y="9581871"/>
          <a:ext cx="545727"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26124</a:t>
          </a:r>
          <a:endParaRPr lang="en-US" sz="1100" b="1" u="sng">
            <a:solidFill>
              <a:srgbClr val="0070C0"/>
            </a:solidFill>
          </a:endParaRPr>
        </a:p>
      </xdr:txBody>
    </xdr:sp>
    <xdr:clientData/>
  </xdr:twoCellAnchor>
  <xdr:twoCellAnchor>
    <xdr:from>
      <xdr:col>9</xdr:col>
      <xdr:colOff>557775</xdr:colOff>
      <xdr:row>11</xdr:row>
      <xdr:rowOff>1634659</xdr:rowOff>
    </xdr:from>
    <xdr:to>
      <xdr:col>9</xdr:col>
      <xdr:colOff>849128</xdr:colOff>
      <xdr:row>11</xdr:row>
      <xdr:rowOff>2180386</xdr:rowOff>
    </xdr:to>
    <xdr:sp macro="" textlink="">
      <xdr:nvSpPr>
        <xdr:cNvPr id="25" name="TextBox 24">
          <a:hlinkClick xmlns:r="http://schemas.openxmlformats.org/officeDocument/2006/relationships" r:id="rId7"/>
          <a:extLst>
            <a:ext uri="{FF2B5EF4-FFF2-40B4-BE49-F238E27FC236}">
              <a16:creationId xmlns:a16="http://schemas.microsoft.com/office/drawing/2014/main" id="{BA4EE585-4BBD-4322-A4C4-E41004118247}"/>
            </a:ext>
          </a:extLst>
        </xdr:cNvPr>
        <xdr:cNvSpPr txBox="1"/>
      </xdr:nvSpPr>
      <xdr:spPr>
        <a:xfrm rot="16200000">
          <a:off x="9355513" y="10543896"/>
          <a:ext cx="545727"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26411</a:t>
          </a:r>
          <a:endParaRPr lang="en-US" sz="1100" b="1" u="sng">
            <a:solidFill>
              <a:srgbClr val="0070C0"/>
            </a:solidFill>
          </a:endParaRPr>
        </a:p>
      </xdr:txBody>
    </xdr:sp>
    <xdr:clientData/>
  </xdr:twoCellAnchor>
  <xdr:twoCellAnchor>
    <xdr:from>
      <xdr:col>10</xdr:col>
      <xdr:colOff>186300</xdr:colOff>
      <xdr:row>11</xdr:row>
      <xdr:rowOff>396409</xdr:rowOff>
    </xdr:from>
    <xdr:to>
      <xdr:col>10</xdr:col>
      <xdr:colOff>477653</xdr:colOff>
      <xdr:row>11</xdr:row>
      <xdr:rowOff>942136</xdr:rowOff>
    </xdr:to>
    <xdr:sp macro="" textlink="">
      <xdr:nvSpPr>
        <xdr:cNvPr id="26" name="TextBox 25">
          <a:hlinkClick xmlns:r="http://schemas.openxmlformats.org/officeDocument/2006/relationships" r:id="rId8"/>
          <a:extLst>
            <a:ext uri="{FF2B5EF4-FFF2-40B4-BE49-F238E27FC236}">
              <a16:creationId xmlns:a16="http://schemas.microsoft.com/office/drawing/2014/main" id="{8931A716-128A-46A6-B399-01ABBFA24B5E}"/>
            </a:ext>
          </a:extLst>
        </xdr:cNvPr>
        <xdr:cNvSpPr txBox="1"/>
      </xdr:nvSpPr>
      <xdr:spPr>
        <a:xfrm rot="16200000">
          <a:off x="9879388" y="9305646"/>
          <a:ext cx="545727"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effectLst/>
              <a:latin typeface="+mn-lt"/>
              <a:ea typeface="+mn-ea"/>
              <a:cs typeface="+mn-cs"/>
            </a:rPr>
            <a:t>26220</a:t>
          </a:r>
          <a:endParaRPr lang="en-US" sz="1100" b="1" u="sng">
            <a:solidFill>
              <a:srgbClr val="0070C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2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554</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546</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1"/>
      <c r="C10" s="142"/>
      <c r="D10" s="142"/>
      <c r="E10" s="142"/>
      <c r="F10" s="142"/>
      <c r="G10" s="143"/>
      <c r="H10"/>
      <c r="I10"/>
      <c r="J10"/>
      <c r="K10" s="24"/>
      <c r="L10" s="18" t="s">
        <v>310</v>
      </c>
      <c r="M10" s="18"/>
      <c r="N10" s="19"/>
      <c r="O10" s="19"/>
      <c r="P10" s="19"/>
      <c r="Q10" s="19"/>
      <c r="R10" s="19"/>
      <c r="S10" s="19"/>
      <c r="Z10" s="13" t="s">
        <v>343</v>
      </c>
    </row>
    <row r="11" spans="1:26" ht="15" x14ac:dyDescent="0.25">
      <c r="A11" s="17" t="s">
        <v>261</v>
      </c>
      <c r="B11" s="141"/>
      <c r="C11" s="142"/>
      <c r="D11" s="142"/>
      <c r="E11" s="142"/>
      <c r="F11" s="142"/>
      <c r="G11" s="143"/>
      <c r="H11"/>
      <c r="I11"/>
      <c r="J11"/>
      <c r="K11" s="24"/>
      <c r="L11" s="18" t="s">
        <v>311</v>
      </c>
      <c r="M11" s="18"/>
      <c r="N11" s="19"/>
      <c r="O11" s="19"/>
      <c r="P11" s="19"/>
      <c r="Q11" s="19"/>
      <c r="R11" s="19"/>
      <c r="S11" s="19"/>
      <c r="Z11" s="13" t="s">
        <v>344</v>
      </c>
    </row>
    <row r="12" spans="1:26" ht="15" x14ac:dyDescent="0.25">
      <c r="A12" s="17" t="s">
        <v>262</v>
      </c>
      <c r="B12" s="141"/>
      <c r="C12" s="142"/>
      <c r="D12" s="142"/>
      <c r="E12" s="142"/>
      <c r="F12" s="142"/>
      <c r="G12" s="143"/>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1"/>
      <c r="C15" s="142"/>
      <c r="D15" s="142"/>
      <c r="E15" s="142"/>
      <c r="F15" s="142"/>
      <c r="G15" s="143"/>
      <c r="H15"/>
      <c r="I15"/>
      <c r="J15"/>
      <c r="K15" s="24"/>
      <c r="L15" s="18"/>
      <c r="N15" s="19"/>
      <c r="O15" s="19"/>
      <c r="P15" s="19"/>
      <c r="Q15" s="19"/>
      <c r="R15" s="19"/>
      <c r="S15" s="19"/>
    </row>
    <row r="16" spans="1:26" ht="15" x14ac:dyDescent="0.25">
      <c r="A16" s="17" t="s">
        <v>347</v>
      </c>
      <c r="B16" s="141"/>
      <c r="C16" s="142"/>
      <c r="D16" s="142"/>
      <c r="E16" s="142"/>
      <c r="F16" s="142"/>
      <c r="G16" s="143"/>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0" t="s">
        <v>380</v>
      </c>
      <c r="H18" s="140"/>
      <c r="I18" s="19"/>
      <c r="K18" s="19"/>
      <c r="L18" s="19"/>
      <c r="M18" s="19"/>
      <c r="N18" s="19"/>
    </row>
    <row r="19" spans="1:26" ht="28.5" customHeight="1" x14ac:dyDescent="0.25">
      <c r="A19" s="30" t="s">
        <v>560</v>
      </c>
      <c r="B19" s="72"/>
      <c r="E19" s="28" t="s">
        <v>381</v>
      </c>
      <c r="F19" s="29"/>
      <c r="G19" s="30"/>
      <c r="H19" s="73"/>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x14ac:dyDescent="0.2">
      <c r="A20" s="34" t="s">
        <v>382</v>
      </c>
      <c r="E20" s="81"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171</v>
      </c>
    </row>
    <row r="141" spans="1:26" ht="15" x14ac:dyDescent="0.25">
      <c r="A141" s="72" t="s">
        <v>355</v>
      </c>
      <c r="B141" s="72"/>
      <c r="C141" s="72"/>
      <c r="D141" s="62"/>
      <c r="E141" s="62"/>
      <c r="F141" s="63"/>
      <c r="N141" s="74" t="s">
        <v>172</v>
      </c>
      <c r="S141" s="21" t="s">
        <v>172</v>
      </c>
      <c r="Z141" s="74" t="s">
        <v>172</v>
      </c>
    </row>
    <row r="142" spans="1:26" ht="15" x14ac:dyDescent="0.25">
      <c r="A142" s="72" t="s">
        <v>356</v>
      </c>
      <c r="B142" s="72"/>
      <c r="C142" s="72"/>
      <c r="D142" s="62"/>
      <c r="E142" s="62"/>
      <c r="F142" s="63"/>
      <c r="N142" s="74" t="s">
        <v>173</v>
      </c>
      <c r="S142" s="21" t="s">
        <v>173</v>
      </c>
      <c r="Z142" s="74" t="s">
        <v>173</v>
      </c>
    </row>
    <row r="143" spans="1:26" ht="15" x14ac:dyDescent="0.25">
      <c r="A143" s="72" t="s">
        <v>357</v>
      </c>
      <c r="B143" s="72"/>
      <c r="C143" s="72"/>
      <c r="D143" s="62"/>
      <c r="E143" s="62"/>
      <c r="F143" s="63"/>
      <c r="N143" s="74" t="s">
        <v>174</v>
      </c>
      <c r="S143" s="21" t="s">
        <v>174</v>
      </c>
      <c r="Z143" s="74" t="s">
        <v>174</v>
      </c>
    </row>
    <row r="144" spans="1:26" ht="15" x14ac:dyDescent="0.25">
      <c r="A144" s="72" t="s">
        <v>358</v>
      </c>
      <c r="B144" s="72"/>
      <c r="C144" s="72"/>
      <c r="D144" s="62"/>
      <c r="E144" s="62"/>
      <c r="F144" s="63"/>
      <c r="N144" s="74" t="s">
        <v>175</v>
      </c>
      <c r="S144" s="21" t="s">
        <v>175</v>
      </c>
      <c r="Z144" s="74" t="s">
        <v>175</v>
      </c>
    </row>
    <row r="145" spans="1:26" ht="15" x14ac:dyDescent="0.25">
      <c r="A145" s="72" t="s">
        <v>359</v>
      </c>
      <c r="B145" s="72"/>
      <c r="C145" s="72"/>
      <c r="D145" s="62"/>
      <c r="E145" s="62"/>
      <c r="F145" s="63"/>
      <c r="N145" s="74" t="s">
        <v>176</v>
      </c>
      <c r="S145" s="21" t="s">
        <v>176</v>
      </c>
      <c r="Z145" s="74" t="s">
        <v>176</v>
      </c>
    </row>
    <row r="146" spans="1:26" ht="15" x14ac:dyDescent="0.25">
      <c r="A146" s="72" t="s">
        <v>360</v>
      </c>
      <c r="B146" s="72"/>
      <c r="C146" s="72"/>
      <c r="D146" s="62"/>
      <c r="E146" s="62"/>
      <c r="F146" s="63"/>
      <c r="N146" s="74" t="s">
        <v>177</v>
      </c>
      <c r="S146" s="21" t="s">
        <v>177</v>
      </c>
      <c r="Z146" s="74" t="s">
        <v>177</v>
      </c>
    </row>
    <row r="147" spans="1:26" ht="15" x14ac:dyDescent="0.25">
      <c r="A147" s="72" t="s">
        <v>361</v>
      </c>
      <c r="B147" s="72"/>
      <c r="C147" s="72"/>
      <c r="D147" s="62"/>
      <c r="E147" s="62"/>
      <c r="F147" s="63"/>
      <c r="N147" s="74" t="s">
        <v>178</v>
      </c>
      <c r="S147" s="21" t="s">
        <v>178</v>
      </c>
      <c r="Z147" s="74" t="s">
        <v>178</v>
      </c>
    </row>
    <row r="148" spans="1:26" ht="15" x14ac:dyDescent="0.25">
      <c r="A148" s="72" t="s">
        <v>362</v>
      </c>
      <c r="B148" s="72"/>
      <c r="C148" s="72"/>
      <c r="D148" s="62"/>
      <c r="E148" s="62"/>
      <c r="F148" s="63"/>
      <c r="N148" s="74" t="s">
        <v>179</v>
      </c>
      <c r="S148" s="21" t="s">
        <v>179</v>
      </c>
      <c r="Z148" s="74" t="s">
        <v>179</v>
      </c>
    </row>
    <row r="149" spans="1:26" ht="15" x14ac:dyDescent="0.25">
      <c r="A149" s="72" t="s">
        <v>363</v>
      </c>
      <c r="B149" s="72"/>
      <c r="C149" s="72"/>
      <c r="D149" s="62"/>
      <c r="E149" s="62"/>
      <c r="F149" s="63"/>
      <c r="N149" s="74" t="s">
        <v>180</v>
      </c>
      <c r="S149" s="21" t="s">
        <v>180</v>
      </c>
      <c r="Z149" s="74" t="s">
        <v>180</v>
      </c>
    </row>
    <row r="150" spans="1:26" ht="15" x14ac:dyDescent="0.25">
      <c r="A150" s="72" t="s">
        <v>364</v>
      </c>
      <c r="B150" s="72"/>
      <c r="C150" s="72"/>
      <c r="D150" s="62"/>
      <c r="E150" s="62"/>
      <c r="F150" s="63"/>
      <c r="N150" s="74" t="s">
        <v>181</v>
      </c>
      <c r="S150" s="21" t="s">
        <v>181</v>
      </c>
      <c r="Z150" s="74" t="s">
        <v>181</v>
      </c>
    </row>
    <row r="151" spans="1:26" ht="15" x14ac:dyDescent="0.25">
      <c r="A151" s="72" t="s">
        <v>365</v>
      </c>
      <c r="B151" s="72"/>
      <c r="C151" s="72"/>
      <c r="D151" s="62"/>
      <c r="E151" s="62"/>
      <c r="F151" s="63"/>
      <c r="N151" s="74" t="s">
        <v>182</v>
      </c>
      <c r="S151" s="21" t="s">
        <v>182</v>
      </c>
      <c r="Z151" s="74" t="s">
        <v>182</v>
      </c>
    </row>
    <row r="152" spans="1:26" ht="15" x14ac:dyDescent="0.25">
      <c r="A152" s="72" t="s">
        <v>366</v>
      </c>
      <c r="B152" s="72"/>
      <c r="C152" s="72"/>
      <c r="D152" s="62"/>
      <c r="E152" s="62"/>
      <c r="F152" s="63"/>
      <c r="N152" s="74" t="s">
        <v>183</v>
      </c>
      <c r="S152" s="21" t="s">
        <v>183</v>
      </c>
      <c r="Z152" s="74" t="s">
        <v>183</v>
      </c>
    </row>
    <row r="153" spans="1:26" ht="15" x14ac:dyDescent="0.25">
      <c r="A153" s="72" t="s">
        <v>367</v>
      </c>
      <c r="B153" s="72"/>
      <c r="C153" s="72"/>
      <c r="D153" s="62"/>
      <c r="E153" s="62"/>
      <c r="F153" s="63"/>
      <c r="N153" s="74" t="s">
        <v>184</v>
      </c>
      <c r="S153" s="21" t="s">
        <v>184</v>
      </c>
      <c r="Z153" s="74" t="s">
        <v>184</v>
      </c>
    </row>
    <row r="154" spans="1:26" ht="15" x14ac:dyDescent="0.25">
      <c r="A154" s="72" t="s">
        <v>368</v>
      </c>
      <c r="B154" s="72"/>
      <c r="C154" s="72"/>
      <c r="D154" s="62"/>
      <c r="E154" s="62"/>
      <c r="F154" s="63"/>
      <c r="N154" s="74" t="s">
        <v>185</v>
      </c>
      <c r="S154" s="21" t="s">
        <v>185</v>
      </c>
      <c r="Z154" s="74" t="s">
        <v>185</v>
      </c>
    </row>
    <row r="155" spans="1:26" ht="15" x14ac:dyDescent="0.25">
      <c r="A155" s="72" t="s">
        <v>369</v>
      </c>
      <c r="B155" s="72"/>
      <c r="C155" s="72"/>
      <c r="D155" s="62"/>
      <c r="E155" s="62"/>
      <c r="F155" s="63"/>
      <c r="N155" s="74" t="s">
        <v>186</v>
      </c>
      <c r="S155" s="21" t="s">
        <v>186</v>
      </c>
      <c r="Z155" s="74" t="s">
        <v>186</v>
      </c>
    </row>
    <row r="156" spans="1:26" ht="15" x14ac:dyDescent="0.25">
      <c r="A156" s="72" t="s">
        <v>370</v>
      </c>
      <c r="B156" s="72"/>
      <c r="C156" s="72"/>
      <c r="D156" s="62"/>
      <c r="E156" s="62"/>
      <c r="F156" s="63"/>
      <c r="N156" s="74" t="s">
        <v>187</v>
      </c>
      <c r="S156" s="21" t="s">
        <v>187</v>
      </c>
      <c r="Z156" s="74" t="s">
        <v>187</v>
      </c>
    </row>
    <row r="157" spans="1:26" ht="15" x14ac:dyDescent="0.25">
      <c r="A157" s="72" t="s">
        <v>371</v>
      </c>
      <c r="B157" s="72"/>
      <c r="C157" s="72"/>
      <c r="D157" s="62"/>
      <c r="E157" s="62"/>
      <c r="F157" s="63"/>
      <c r="N157" s="74" t="s">
        <v>188</v>
      </c>
      <c r="S157" s="21" t="s">
        <v>188</v>
      </c>
      <c r="Z157" s="74" t="s">
        <v>188</v>
      </c>
    </row>
    <row r="158" spans="1:26" ht="15" x14ac:dyDescent="0.25">
      <c r="A158" s="72" t="s">
        <v>372</v>
      </c>
      <c r="B158" s="72"/>
      <c r="C158" s="72"/>
      <c r="D158" s="62"/>
      <c r="E158" s="62"/>
      <c r="F158" s="63"/>
      <c r="N158" s="74" t="s">
        <v>189</v>
      </c>
      <c r="S158" s="21" t="s">
        <v>189</v>
      </c>
      <c r="Z158" s="74" t="s">
        <v>189</v>
      </c>
    </row>
    <row r="159" spans="1:26" ht="15" x14ac:dyDescent="0.25">
      <c r="A159" s="72" t="s">
        <v>373</v>
      </c>
      <c r="B159" s="72"/>
      <c r="C159" s="72"/>
      <c r="D159" s="62"/>
      <c r="E159" s="62"/>
      <c r="F159" s="63"/>
      <c r="N159" s="74" t="s">
        <v>190</v>
      </c>
      <c r="S159" s="21" t="s">
        <v>190</v>
      </c>
      <c r="Z159" s="74" t="s">
        <v>190</v>
      </c>
    </row>
    <row r="160" spans="1:26" ht="15" x14ac:dyDescent="0.25">
      <c r="A160" s="72" t="s">
        <v>374</v>
      </c>
      <c r="B160" s="72"/>
      <c r="C160" s="72"/>
      <c r="D160" s="62"/>
      <c r="E160" s="62"/>
      <c r="F160" s="63"/>
      <c r="N160" s="74" t="s">
        <v>191</v>
      </c>
      <c r="S160" s="21" t="s">
        <v>191</v>
      </c>
      <c r="Z160" s="74" t="s">
        <v>191</v>
      </c>
    </row>
    <row r="161" spans="1:26" ht="15" x14ac:dyDescent="0.25">
      <c r="A161" s="72" t="s">
        <v>492</v>
      </c>
      <c r="B161" s="72"/>
      <c r="C161" s="72"/>
      <c r="D161" s="62"/>
      <c r="E161" s="62"/>
      <c r="F161" s="63"/>
      <c r="N161" s="74" t="s">
        <v>192</v>
      </c>
      <c r="S161" s="21" t="s">
        <v>192</v>
      </c>
      <c r="Z161" s="74" t="s">
        <v>192</v>
      </c>
    </row>
    <row r="162" spans="1:26" ht="15" x14ac:dyDescent="0.25">
      <c r="A162" s="72" t="s">
        <v>493</v>
      </c>
      <c r="B162" s="72"/>
      <c r="C162" s="72"/>
      <c r="D162" s="62"/>
      <c r="E162" s="62"/>
      <c r="F162" s="63"/>
      <c r="N162" s="74" t="s">
        <v>193</v>
      </c>
      <c r="S162" s="21" t="s">
        <v>193</v>
      </c>
      <c r="Z162" s="74" t="s">
        <v>193</v>
      </c>
    </row>
    <row r="163" spans="1:26" ht="15" x14ac:dyDescent="0.25">
      <c r="A163" s="72" t="s">
        <v>494</v>
      </c>
      <c r="B163" s="72"/>
      <c r="C163" s="72"/>
      <c r="D163" s="62"/>
      <c r="E163" s="62"/>
      <c r="F163" s="63"/>
      <c r="N163" s="74" t="s">
        <v>194</v>
      </c>
      <c r="S163" s="21" t="s">
        <v>194</v>
      </c>
      <c r="Z163" s="74" t="s">
        <v>194</v>
      </c>
    </row>
    <row r="164" spans="1:26" ht="15" x14ac:dyDescent="0.25">
      <c r="A164" s="72" t="s">
        <v>495</v>
      </c>
      <c r="B164" s="72"/>
      <c r="C164" s="72"/>
      <c r="D164" s="62"/>
      <c r="E164" s="62"/>
      <c r="F164" s="63"/>
      <c r="N164" s="74" t="s">
        <v>195</v>
      </c>
      <c r="S164" s="21" t="s">
        <v>195</v>
      </c>
      <c r="Z164" s="74" t="s">
        <v>195</v>
      </c>
    </row>
    <row r="165" spans="1:26" ht="15" x14ac:dyDescent="0.25">
      <c r="A165" s="72" t="s">
        <v>496</v>
      </c>
      <c r="B165" s="72"/>
      <c r="C165" s="72"/>
      <c r="D165" s="62"/>
      <c r="E165" s="62"/>
      <c r="F165" s="63"/>
      <c r="N165" s="74" t="s">
        <v>196</v>
      </c>
      <c r="S165" s="21" t="s">
        <v>196</v>
      </c>
      <c r="Z165" s="74" t="s">
        <v>196</v>
      </c>
    </row>
    <row r="166" spans="1:26" ht="15" x14ac:dyDescent="0.25">
      <c r="A166" s="72" t="s">
        <v>497</v>
      </c>
      <c r="B166" s="72"/>
      <c r="C166" s="72"/>
      <c r="D166" s="62"/>
      <c r="E166" s="62"/>
      <c r="F166" s="63"/>
      <c r="N166" s="74" t="s">
        <v>197</v>
      </c>
      <c r="S166" s="21" t="s">
        <v>197</v>
      </c>
      <c r="Z166" s="74" t="s">
        <v>197</v>
      </c>
    </row>
    <row r="167" spans="1:26" ht="15" x14ac:dyDescent="0.25">
      <c r="A167" s="72" t="s">
        <v>498</v>
      </c>
      <c r="B167" s="72"/>
      <c r="C167" s="72"/>
      <c r="D167" s="62"/>
      <c r="E167" s="62"/>
      <c r="F167" s="63"/>
      <c r="N167" s="74" t="s">
        <v>198</v>
      </c>
      <c r="S167" s="21" t="s">
        <v>198</v>
      </c>
      <c r="Z167" s="74" t="s">
        <v>198</v>
      </c>
    </row>
    <row r="168" spans="1:26" ht="15" x14ac:dyDescent="0.25">
      <c r="A168" s="72" t="s">
        <v>499</v>
      </c>
      <c r="B168" s="72"/>
      <c r="C168" s="72"/>
      <c r="D168" s="62"/>
      <c r="E168" s="62"/>
      <c r="F168" s="63"/>
      <c r="N168" s="74" t="s">
        <v>199</v>
      </c>
      <c r="S168" s="21" t="s">
        <v>199</v>
      </c>
      <c r="Z168" s="74" t="s">
        <v>199</v>
      </c>
    </row>
    <row r="169" spans="1:26" ht="15" x14ac:dyDescent="0.25">
      <c r="A169" s="72" t="s">
        <v>500</v>
      </c>
      <c r="B169" s="72"/>
      <c r="C169" s="72"/>
      <c r="D169" s="62"/>
      <c r="E169" s="62"/>
      <c r="F169" s="63"/>
      <c r="N169" s="74" t="s">
        <v>200</v>
      </c>
      <c r="S169" s="21" t="s">
        <v>200</v>
      </c>
      <c r="Z169" s="74" t="s">
        <v>200</v>
      </c>
    </row>
    <row r="170" spans="1:26" ht="15" x14ac:dyDescent="0.25">
      <c r="A170" s="72" t="s">
        <v>501</v>
      </c>
      <c r="B170" s="72"/>
      <c r="C170" s="72"/>
      <c r="D170" s="62"/>
      <c r="E170" s="62"/>
      <c r="F170" s="63"/>
      <c r="N170" s="74" t="s">
        <v>201</v>
      </c>
      <c r="S170" s="21" t="s">
        <v>201</v>
      </c>
      <c r="Z170" s="74" t="s">
        <v>201</v>
      </c>
    </row>
    <row r="171" spans="1:26" ht="15" x14ac:dyDescent="0.25">
      <c r="A171" s="72" t="s">
        <v>502</v>
      </c>
      <c r="B171" s="72"/>
      <c r="C171" s="72"/>
      <c r="D171" s="62"/>
      <c r="E171" s="62"/>
      <c r="F171" s="63"/>
      <c r="N171" s="74" t="s">
        <v>202</v>
      </c>
      <c r="S171" s="21" t="s">
        <v>202</v>
      </c>
      <c r="Z171" s="74" t="s">
        <v>202</v>
      </c>
    </row>
    <row r="172" spans="1:26" ht="15" x14ac:dyDescent="0.25">
      <c r="A172" s="72" t="s">
        <v>503</v>
      </c>
      <c r="B172" s="72"/>
      <c r="C172" s="72"/>
      <c r="D172" s="62"/>
      <c r="E172" s="62"/>
      <c r="F172" s="63"/>
      <c r="N172" s="74" t="s">
        <v>203</v>
      </c>
      <c r="S172" s="21" t="s">
        <v>203</v>
      </c>
      <c r="Z172" s="74" t="s">
        <v>203</v>
      </c>
    </row>
    <row r="173" spans="1:26" ht="15" x14ac:dyDescent="0.25">
      <c r="A173" s="72" t="s">
        <v>504</v>
      </c>
      <c r="B173" s="72"/>
      <c r="C173" s="72"/>
      <c r="D173" s="62"/>
      <c r="E173" s="62"/>
      <c r="F173" s="63"/>
      <c r="N173" s="74" t="s">
        <v>204</v>
      </c>
      <c r="S173" s="21" t="s">
        <v>204</v>
      </c>
      <c r="Z173" s="74" t="s">
        <v>204</v>
      </c>
    </row>
    <row r="174" spans="1:26" ht="15" x14ac:dyDescent="0.25">
      <c r="A174" s="72" t="s">
        <v>505</v>
      </c>
      <c r="B174" s="72"/>
      <c r="C174" s="72"/>
      <c r="D174" s="62"/>
      <c r="E174" s="62"/>
      <c r="F174" s="63"/>
      <c r="N174" s="74" t="s">
        <v>205</v>
      </c>
      <c r="S174" s="21" t="s">
        <v>205</v>
      </c>
      <c r="Z174" s="74" t="s">
        <v>205</v>
      </c>
    </row>
    <row r="175" spans="1:26" ht="15" x14ac:dyDescent="0.25">
      <c r="A175" s="72" t="s">
        <v>506</v>
      </c>
      <c r="B175" s="72"/>
      <c r="C175" s="72"/>
      <c r="D175" s="62"/>
      <c r="E175" s="62"/>
      <c r="F175" s="63"/>
      <c r="N175" s="74" t="s">
        <v>206</v>
      </c>
      <c r="S175" s="21" t="s">
        <v>206</v>
      </c>
      <c r="Z175" s="74" t="s">
        <v>206</v>
      </c>
    </row>
    <row r="176" spans="1:26" ht="15" x14ac:dyDescent="0.25">
      <c r="A176" s="72" t="s">
        <v>507</v>
      </c>
      <c r="B176" s="72"/>
      <c r="C176" s="72"/>
      <c r="D176" s="62"/>
      <c r="E176" s="62"/>
      <c r="F176" s="63"/>
      <c r="N176" s="74" t="s">
        <v>207</v>
      </c>
      <c r="S176" s="21" t="s">
        <v>207</v>
      </c>
      <c r="Z176" s="74" t="s">
        <v>207</v>
      </c>
    </row>
    <row r="177" spans="1:26" ht="15" x14ac:dyDescent="0.25">
      <c r="A177" s="72" t="s">
        <v>508</v>
      </c>
      <c r="B177" s="72"/>
      <c r="C177" s="72"/>
      <c r="D177" s="62"/>
      <c r="E177" s="62"/>
      <c r="F177" s="63"/>
      <c r="N177" s="74" t="s">
        <v>208</v>
      </c>
      <c r="S177" s="21" t="s">
        <v>208</v>
      </c>
      <c r="Z177" s="74" t="s">
        <v>208</v>
      </c>
    </row>
    <row r="178" spans="1:26" ht="15" x14ac:dyDescent="0.25">
      <c r="A178" s="72" t="s">
        <v>509</v>
      </c>
      <c r="B178" s="72"/>
      <c r="C178" s="72"/>
      <c r="D178" s="62"/>
      <c r="E178" s="62"/>
      <c r="F178" s="63"/>
      <c r="N178" s="74" t="s">
        <v>209</v>
      </c>
      <c r="S178" s="21" t="s">
        <v>209</v>
      </c>
      <c r="Z178" s="74" t="s">
        <v>209</v>
      </c>
    </row>
    <row r="179" spans="1:26" ht="15" x14ac:dyDescent="0.25">
      <c r="A179" s="72" t="s">
        <v>510</v>
      </c>
      <c r="B179" s="72"/>
      <c r="C179" s="72"/>
      <c r="D179" s="62"/>
      <c r="E179" s="62"/>
      <c r="F179" s="63"/>
      <c r="N179" s="74" t="s">
        <v>210</v>
      </c>
      <c r="S179" s="21" t="s">
        <v>210</v>
      </c>
      <c r="Z179" s="74" t="s">
        <v>210</v>
      </c>
    </row>
    <row r="180" spans="1:26" ht="15" x14ac:dyDescent="0.25">
      <c r="A180" s="72" t="s">
        <v>511</v>
      </c>
      <c r="B180" s="72"/>
      <c r="C180" s="72"/>
      <c r="D180" s="62"/>
      <c r="E180" s="62"/>
      <c r="F180" s="63"/>
      <c r="N180" s="74" t="s">
        <v>211</v>
      </c>
      <c r="S180" s="21" t="s">
        <v>211</v>
      </c>
      <c r="Z180" s="74" t="s">
        <v>211</v>
      </c>
    </row>
    <row r="181" spans="1:26" ht="15" x14ac:dyDescent="0.25">
      <c r="A181" s="72" t="s">
        <v>512</v>
      </c>
      <c r="B181" s="72"/>
      <c r="C181" s="72"/>
      <c r="D181" s="62"/>
      <c r="E181" s="62"/>
      <c r="F181" s="63"/>
      <c r="N181" s="74" t="s">
        <v>212</v>
      </c>
      <c r="S181" s="21" t="s">
        <v>212</v>
      </c>
      <c r="Z181" s="74" t="s">
        <v>212</v>
      </c>
    </row>
    <row r="182" spans="1:26" ht="15" x14ac:dyDescent="0.25">
      <c r="A182" s="72" t="s">
        <v>513</v>
      </c>
      <c r="B182" s="72"/>
      <c r="C182" s="72"/>
      <c r="D182" s="62"/>
      <c r="E182" s="62"/>
      <c r="F182" s="63"/>
      <c r="N182" s="74" t="s">
        <v>213</v>
      </c>
      <c r="S182" s="21" t="s">
        <v>213</v>
      </c>
      <c r="Z182" s="74" t="s">
        <v>213</v>
      </c>
    </row>
    <row r="183" spans="1:26" ht="15" x14ac:dyDescent="0.25">
      <c r="A183" s="72" t="s">
        <v>514</v>
      </c>
      <c r="B183" s="72"/>
      <c r="C183" s="72"/>
      <c r="D183" s="62"/>
      <c r="E183" s="62"/>
      <c r="F183" s="63"/>
      <c r="N183" s="74" t="s">
        <v>214</v>
      </c>
      <c r="S183" s="21" t="s">
        <v>214</v>
      </c>
      <c r="Z183" s="74" t="s">
        <v>214</v>
      </c>
    </row>
    <row r="184" spans="1:26" ht="15" x14ac:dyDescent="0.25">
      <c r="A184" s="72" t="s">
        <v>515</v>
      </c>
      <c r="B184" s="72"/>
      <c r="C184" s="72"/>
      <c r="D184" s="62"/>
      <c r="E184" s="62"/>
      <c r="F184" s="63"/>
      <c r="N184" s="74" t="s">
        <v>215</v>
      </c>
      <c r="S184" s="21" t="s">
        <v>215</v>
      </c>
      <c r="Z184" s="74" t="s">
        <v>215</v>
      </c>
    </row>
    <row r="185" spans="1:26" ht="15" x14ac:dyDescent="0.25">
      <c r="A185" s="72" t="s">
        <v>516</v>
      </c>
      <c r="B185" s="72"/>
      <c r="C185" s="72"/>
      <c r="D185" s="62"/>
      <c r="E185" s="62"/>
      <c r="F185" s="63"/>
      <c r="N185" s="74" t="s">
        <v>216</v>
      </c>
      <c r="S185" s="21" t="s">
        <v>216</v>
      </c>
      <c r="Z185" s="74" t="s">
        <v>216</v>
      </c>
    </row>
    <row r="186" spans="1:26" ht="15" x14ac:dyDescent="0.25">
      <c r="A186" s="72" t="s">
        <v>517</v>
      </c>
      <c r="B186" s="72"/>
      <c r="C186" s="72"/>
      <c r="D186" s="62"/>
      <c r="E186" s="62"/>
      <c r="F186" s="63"/>
      <c r="N186" s="74" t="s">
        <v>217</v>
      </c>
      <c r="S186" s="21" t="s">
        <v>217</v>
      </c>
      <c r="Z186" s="74" t="s">
        <v>217</v>
      </c>
    </row>
    <row r="187" spans="1:26" ht="15" x14ac:dyDescent="0.25">
      <c r="A187" s="72" t="s">
        <v>518</v>
      </c>
      <c r="B187" s="72"/>
      <c r="C187" s="72"/>
      <c r="D187" s="62"/>
      <c r="E187" s="62"/>
      <c r="F187" s="63"/>
      <c r="N187" s="74" t="s">
        <v>218</v>
      </c>
      <c r="S187" s="21" t="s">
        <v>218</v>
      </c>
      <c r="Z187" s="74" t="s">
        <v>218</v>
      </c>
    </row>
    <row r="188" spans="1:26" ht="15" x14ac:dyDescent="0.25">
      <c r="A188" s="72" t="s">
        <v>519</v>
      </c>
      <c r="B188" s="72"/>
      <c r="C188" s="72"/>
      <c r="D188" s="62"/>
      <c r="E188" s="62"/>
      <c r="F188" s="63"/>
      <c r="N188" s="74" t="s">
        <v>219</v>
      </c>
      <c r="S188" s="21" t="s">
        <v>219</v>
      </c>
      <c r="Z188" s="74" t="s">
        <v>219</v>
      </c>
    </row>
    <row r="189" spans="1:26" ht="15" x14ac:dyDescent="0.25">
      <c r="A189" s="72" t="s">
        <v>520</v>
      </c>
      <c r="B189" s="72"/>
      <c r="C189" s="72"/>
      <c r="D189" s="62"/>
      <c r="E189" s="62"/>
      <c r="F189" s="63"/>
      <c r="N189" s="74" t="s">
        <v>220</v>
      </c>
      <c r="S189" s="21" t="s">
        <v>220</v>
      </c>
      <c r="Z189" s="74" t="s">
        <v>220</v>
      </c>
    </row>
    <row r="190" spans="1:26" ht="15" x14ac:dyDescent="0.25">
      <c r="A190" s="72" t="s">
        <v>521</v>
      </c>
      <c r="B190" s="72"/>
      <c r="C190" s="72"/>
      <c r="D190" s="62"/>
      <c r="E190" s="62"/>
      <c r="F190" s="63"/>
      <c r="N190" s="74" t="s">
        <v>221</v>
      </c>
      <c r="S190" s="21" t="s">
        <v>221</v>
      </c>
      <c r="Z190" s="74" t="s">
        <v>221</v>
      </c>
    </row>
    <row r="191" spans="1:26" ht="15" x14ac:dyDescent="0.25">
      <c r="A191" s="70" t="s">
        <v>339</v>
      </c>
      <c r="B191" s="68">
        <f>SUM(B141:B190)</f>
        <v>0</v>
      </c>
      <c r="C191" s="19"/>
      <c r="D191" s="19"/>
      <c r="E191" s="19"/>
      <c r="Z191" s="74" t="s">
        <v>222</v>
      </c>
    </row>
    <row r="192" spans="1:26" ht="15" x14ac:dyDescent="0.25">
      <c r="A192" s="19"/>
      <c r="B192" s="19"/>
      <c r="C192" s="19"/>
      <c r="D192" s="19"/>
      <c r="E192" s="19"/>
      <c r="F192" s="19"/>
      <c r="G192" s="19"/>
      <c r="H192" s="19"/>
      <c r="I192" s="19"/>
      <c r="J192" s="19"/>
      <c r="Z192" s="74" t="s">
        <v>223</v>
      </c>
    </row>
    <row r="193" spans="3:26" ht="15" x14ac:dyDescent="0.25">
      <c r="F193" s="19"/>
      <c r="G193" s="19"/>
      <c r="H193" s="19"/>
      <c r="I193" s="19"/>
      <c r="J193" s="19"/>
      <c r="K193" s="19"/>
      <c r="Z193" s="74" t="s">
        <v>224</v>
      </c>
    </row>
    <row r="194" spans="3:26" ht="15" x14ac:dyDescent="0.25">
      <c r="F194" s="19"/>
      <c r="G194" s="19"/>
      <c r="H194" s="19"/>
      <c r="I194" s="19"/>
      <c r="J194" s="19"/>
      <c r="K194" s="19"/>
      <c r="Z194" s="74" t="s">
        <v>225</v>
      </c>
    </row>
    <row r="195" spans="3:26" ht="15" x14ac:dyDescent="0.25">
      <c r="C195" s="19"/>
      <c r="D195" s="19"/>
      <c r="E195" s="19"/>
      <c r="F195" s="19"/>
      <c r="G195" s="19"/>
      <c r="H195" s="19"/>
      <c r="I195" s="19"/>
      <c r="J195" s="19"/>
      <c r="Z195" s="74" t="s">
        <v>226</v>
      </c>
    </row>
    <row r="196" spans="3:26" ht="15" x14ac:dyDescent="0.25">
      <c r="Z196" s="74" t="s">
        <v>227</v>
      </c>
    </row>
    <row r="197" spans="3:26" ht="15" x14ac:dyDescent="0.25">
      <c r="Z197" s="74" t="s">
        <v>228</v>
      </c>
    </row>
    <row r="198" spans="3:26" ht="15" x14ac:dyDescent="0.25">
      <c r="Z198" s="74" t="s">
        <v>229</v>
      </c>
    </row>
    <row r="199" spans="3:26" ht="15" x14ac:dyDescent="0.25">
      <c r="Z199" s="74" t="s">
        <v>230</v>
      </c>
    </row>
    <row r="200" spans="3:26" ht="15" x14ac:dyDescent="0.25">
      <c r="Z200" s="74" t="s">
        <v>231</v>
      </c>
    </row>
    <row r="201" spans="3:26" ht="15" x14ac:dyDescent="0.25">
      <c r="Z201" s="74" t="s">
        <v>232</v>
      </c>
    </row>
    <row r="202" spans="3:26" ht="15" x14ac:dyDescent="0.25">
      <c r="Z202" s="74" t="s">
        <v>233</v>
      </c>
    </row>
    <row r="203" spans="3:26" ht="15" x14ac:dyDescent="0.25">
      <c r="Z203" s="74" t="s">
        <v>234</v>
      </c>
    </row>
    <row r="204" spans="3:26" ht="15" x14ac:dyDescent="0.25">
      <c r="Z204" s="74" t="s">
        <v>235</v>
      </c>
    </row>
    <row r="205" spans="3:26" ht="15" x14ac:dyDescent="0.25">
      <c r="Z205" s="74" t="s">
        <v>236</v>
      </c>
    </row>
    <row r="206" spans="3:26" ht="15" x14ac:dyDescent="0.25">
      <c r="Z206" s="74" t="s">
        <v>237</v>
      </c>
    </row>
    <row r="207" spans="3:26" ht="15" x14ac:dyDescent="0.25">
      <c r="Z207" s="74" t="s">
        <v>238</v>
      </c>
    </row>
    <row r="208" spans="3:26" ht="15" x14ac:dyDescent="0.25">
      <c r="Z208" s="74" t="s">
        <v>239</v>
      </c>
    </row>
    <row r="209" spans="26:26" ht="15" x14ac:dyDescent="0.25">
      <c r="Z209" s="74" t="s">
        <v>240</v>
      </c>
    </row>
    <row r="210" spans="26:26" ht="15" x14ac:dyDescent="0.25">
      <c r="Z210" s="74" t="s">
        <v>241</v>
      </c>
    </row>
    <row r="211" spans="26:26" ht="15" x14ac:dyDescent="0.25">
      <c r="Z211" s="74" t="s">
        <v>242</v>
      </c>
    </row>
    <row r="212" spans="26:26" ht="15" x14ac:dyDescent="0.25">
      <c r="Z212" s="74" t="s">
        <v>243</v>
      </c>
    </row>
    <row r="213" spans="26:26" ht="15" x14ac:dyDescent="0.25">
      <c r="Z213" s="74" t="s">
        <v>244</v>
      </c>
    </row>
    <row r="214" spans="26:26" ht="15" x14ac:dyDescent="0.25">
      <c r="Z214" s="74" t="s">
        <v>245</v>
      </c>
    </row>
    <row r="215" spans="26:26" ht="15" x14ac:dyDescent="0.25">
      <c r="Z215" s="74" t="s">
        <v>246</v>
      </c>
    </row>
    <row r="216" spans="26:26" ht="15" x14ac:dyDescent="0.25">
      <c r="Z216" s="74" t="s">
        <v>247</v>
      </c>
    </row>
    <row r="217" spans="26:26" ht="15" x14ac:dyDescent="0.25">
      <c r="Z217" s="74" t="s">
        <v>248</v>
      </c>
    </row>
    <row r="218" spans="26:26" ht="15" x14ac:dyDescent="0.25">
      <c r="Z218" s="74" t="s">
        <v>249</v>
      </c>
    </row>
    <row r="219" spans="26:26" ht="15" x14ac:dyDescent="0.25">
      <c r="Z219" s="74" t="s">
        <v>250</v>
      </c>
    </row>
    <row r="220" spans="26:26" ht="15" x14ac:dyDescent="0.25">
      <c r="Z220" s="74" t="s">
        <v>251</v>
      </c>
    </row>
  </sheetData>
  <sheetProtection algorithmName="SHA-512" hashValue="/u7D/prJ4+WUULmcDsi2ItdiJ+fexQoGDDTkvdkTB6bw5NqypHktIi6axY31e31QqTnUNHvv9qHOGNJuNMu9Xg==" saltValue="QKQFHeJHutSgYq/s2ZNGjw=="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3" priority="13">
      <formula>$B$21=""</formula>
    </cfRule>
  </conditionalFormatting>
  <conditionalFormatting sqref="A22:B24">
    <cfRule type="expression" dxfId="32" priority="14">
      <formula>$B$21=""</formula>
    </cfRule>
  </conditionalFormatting>
  <conditionalFormatting sqref="B37:C39 A40:C190 D70:L190">
    <cfRule type="expression" dxfId="31" priority="9">
      <formula>OR(#REF!="No", #REF!="")</formula>
    </cfRule>
  </conditionalFormatting>
  <conditionalFormatting sqref="D40 D42:D139">
    <cfRule type="expression" dxfId="30" priority="12">
      <formula>OR($E$38="No",$E$38="")</formula>
    </cfRule>
  </conditionalFormatting>
  <conditionalFormatting sqref="E20">
    <cfRule type="expression" dxfId="29" priority="6">
      <formula>$H$19="Yes"</formula>
    </cfRule>
    <cfRule type="expression" dxfId="28" priority="7">
      <formula>$H$19="No"</formula>
    </cfRule>
    <cfRule type="expression" dxfId="27" priority="8">
      <formula>$H$19=""</formula>
    </cfRule>
  </conditionalFormatting>
  <conditionalFormatting sqref="E37 D38:E38 G38:L38 A38:A39 D39:G40 K39:N69 E41:G41 D42:G69 A191:S192">
    <cfRule type="expression" dxfId="26" priority="10">
      <formula>OR(#REF!="No", #REF!="")</formula>
    </cfRule>
  </conditionalFormatting>
  <conditionalFormatting sqref="F20:G20">
    <cfRule type="expression" dxfId="25" priority="17">
      <formula>$H$19=""</formula>
    </cfRule>
    <cfRule type="expression" dxfId="24" priority="18">
      <formula>$H$19="No"</formula>
    </cfRule>
    <cfRule type="expression" dxfId="23" priority="19">
      <formula>$H$19="Yes"</formula>
    </cfRule>
  </conditionalFormatting>
  <conditionalFormatting sqref="K19:O19">
    <cfRule type="expression" dxfId="22"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09B3B8B3-386F-4990-9A69-3BBD16E861BA}"/>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U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2.28515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2.85546875" style="17" customWidth="1"/>
    <col min="12" max="12" width="13.140625" style="17" customWidth="1"/>
    <col min="13" max="13" width="64.5703125" style="17" customWidth="1"/>
    <col min="14" max="14" width="58.5703125" style="17" customWidth="1"/>
    <col min="15" max="15" width="50.7109375" style="17" bestFit="1" customWidth="1"/>
    <col min="16" max="16" width="8.42578125" style="17" bestFit="1" customWidth="1"/>
    <col min="17" max="20" width="9.140625" style="17"/>
    <col min="21" max="21" width="9.140625" style="18"/>
    <col min="22" max="16384" width="9.140625" style="17"/>
  </cols>
  <sheetData>
    <row r="3" spans="1:21" ht="25.5" x14ac:dyDescent="0.35">
      <c r="A3" s="83" t="str">
        <f>GPA!A3</f>
        <v xml:space="preserve">              Pre-Mapping for the MSc programme in Applied Chemistry</v>
      </c>
      <c r="B3" s="83"/>
      <c r="C3" s="83"/>
      <c r="D3" s="83"/>
      <c r="E3" s="83"/>
      <c r="F3" s="83"/>
      <c r="G3" s="83"/>
      <c r="H3" s="83"/>
      <c r="I3" s="83"/>
      <c r="J3" s="83"/>
    </row>
    <row r="4" spans="1:21" ht="15" customHeight="1" x14ac:dyDescent="0.2">
      <c r="A4" s="138"/>
      <c r="B4" s="138"/>
      <c r="C4" s="138"/>
      <c r="D4" s="138"/>
      <c r="E4" s="138"/>
      <c r="F4" s="138"/>
      <c r="G4" s="138"/>
      <c r="H4" s="138"/>
      <c r="I4" s="138"/>
      <c r="J4" s="138"/>
    </row>
    <row r="5" spans="1:21" ht="15" customHeight="1" x14ac:dyDescent="0.2">
      <c r="A5" s="138"/>
      <c r="B5" s="138"/>
      <c r="C5" s="138"/>
      <c r="D5" s="138"/>
      <c r="E5" s="138"/>
      <c r="F5" s="138"/>
      <c r="G5" s="138"/>
      <c r="H5" s="138"/>
      <c r="I5" s="138"/>
      <c r="J5" s="138"/>
    </row>
    <row r="6" spans="1:21" ht="15" customHeight="1" x14ac:dyDescent="0.2">
      <c r="A6" s="138"/>
      <c r="B6" s="138"/>
      <c r="C6" s="138"/>
      <c r="D6" s="138"/>
      <c r="E6" s="138"/>
      <c r="F6" s="138"/>
      <c r="G6" s="138"/>
      <c r="H6" s="138"/>
      <c r="I6" s="138"/>
      <c r="J6" s="138"/>
    </row>
    <row r="7" spans="1:21" s="19" customFormat="1" ht="15" x14ac:dyDescent="0.25">
      <c r="A7" s="17"/>
      <c r="U7" s="74" t="s">
        <v>13</v>
      </c>
    </row>
    <row r="8" spans="1:21" s="19" customFormat="1" ht="140.25" customHeight="1" x14ac:dyDescent="0.25">
      <c r="A8" s="139" t="s">
        <v>565</v>
      </c>
      <c r="B8" s="139"/>
      <c r="C8" s="139"/>
      <c r="D8" s="139"/>
      <c r="E8" s="139"/>
      <c r="F8" s="139"/>
      <c r="G8" s="139"/>
      <c r="H8" s="139"/>
      <c r="I8" s="139"/>
      <c r="J8" s="139"/>
      <c r="U8" s="74" t="s">
        <v>14</v>
      </c>
    </row>
    <row r="9" spans="1:21" s="19" customFormat="1" ht="15" x14ac:dyDescent="0.25">
      <c r="A9" s="17"/>
      <c r="U9" s="74" t="s">
        <v>15</v>
      </c>
    </row>
    <row r="10" spans="1:21" s="19" customFormat="1" ht="15" x14ac:dyDescent="0.25">
      <c r="A10" s="17"/>
      <c r="B10"/>
      <c r="C10"/>
      <c r="U10" s="74" t="s">
        <v>16</v>
      </c>
    </row>
    <row r="11" spans="1:21" ht="31.5" customHeight="1" x14ac:dyDescent="0.25">
      <c r="A11" s="47" t="s">
        <v>541</v>
      </c>
      <c r="B11"/>
      <c r="C11"/>
      <c r="F11" s="41"/>
      <c r="G11" s="41"/>
      <c r="H11" s="48"/>
      <c r="J11" s="19"/>
      <c r="U11" s="74" t="s">
        <v>17</v>
      </c>
    </row>
    <row r="12" spans="1:21" ht="239.25" customHeight="1" x14ac:dyDescent="0.25">
      <c r="A12" s="93" t="s">
        <v>536</v>
      </c>
      <c r="B12" s="49" t="s">
        <v>350</v>
      </c>
      <c r="C12" s="49" t="s">
        <v>561</v>
      </c>
      <c r="D12" s="49" t="s">
        <v>351</v>
      </c>
      <c r="E12" s="49" t="s">
        <v>526</v>
      </c>
      <c r="F12" s="134" t="s">
        <v>548</v>
      </c>
      <c r="G12" s="134" t="s">
        <v>549</v>
      </c>
      <c r="H12" s="134" t="s">
        <v>550</v>
      </c>
      <c r="I12" s="134" t="s">
        <v>551</v>
      </c>
      <c r="J12" s="134" t="s">
        <v>552</v>
      </c>
      <c r="K12" s="134" t="s">
        <v>553</v>
      </c>
      <c r="L12" s="50" t="s">
        <v>346</v>
      </c>
      <c r="M12"/>
      <c r="N12"/>
      <c r="P12" s="21" t="s">
        <v>18</v>
      </c>
      <c r="U12" s="17"/>
    </row>
    <row r="13" spans="1:21" ht="27.75" customHeight="1" x14ac:dyDescent="0.25">
      <c r="A13" s="48" t="s">
        <v>352</v>
      </c>
      <c r="B13" s="51">
        <f>SUM(B15:B53,B55:B69)</f>
        <v>0</v>
      </c>
      <c r="C13" s="51">
        <f>SUM(C15:C53,C55:C69)</f>
        <v>0</v>
      </c>
      <c r="F13" s="52">
        <f t="shared" ref="F13:K13" si="0">IFERROR(SUMPRODUCT($B$15:$B$69,F$15:F$69)/100,"")</f>
        <v>0</v>
      </c>
      <c r="G13" s="52">
        <f t="shared" si="0"/>
        <v>0</v>
      </c>
      <c r="H13" s="52">
        <f t="shared" si="0"/>
        <v>0</v>
      </c>
      <c r="I13" s="52">
        <f t="shared" si="0"/>
        <v>0</v>
      </c>
      <c r="J13" s="52">
        <f t="shared" si="0"/>
        <v>0</v>
      </c>
      <c r="K13" s="52">
        <f t="shared" si="0"/>
        <v>0</v>
      </c>
      <c r="L13" s="80" t="str">
        <f>IFERROR((C13-SUM(F13:K13))/C13,"")</f>
        <v/>
      </c>
      <c r="M13"/>
      <c r="N13"/>
      <c r="P13" s="21" t="s">
        <v>19</v>
      </c>
      <c r="U13" s="17"/>
    </row>
    <row r="14" spans="1:21" ht="28.5" customHeight="1" x14ac:dyDescent="0.25">
      <c r="A14" s="54" t="s">
        <v>353</v>
      </c>
      <c r="D14" s="55">
        <f>IFERROR(AVERAGE(D15:D53),)</f>
        <v>0</v>
      </c>
      <c r="E14" s="55" t="str">
        <f>IFERROR(AVERAGEIF(E15:E53, "&lt;&gt;0"), "")</f>
        <v/>
      </c>
      <c r="F14" s="56">
        <f>IFERROR(SUMPRODUCT($C$15:$C$53,$D$15:$D$53,F15:F53)/SUMPRODUCT($C$15:$C$53,F15:F53),0)</f>
        <v>0</v>
      </c>
      <c r="G14" s="56">
        <f>IFERROR(SUMPRODUCT($C$15:$C$53,$D$15:$D$53,G15:G53)/SUMPRODUCT($C$15:$C$53,G15:G53),0)</f>
        <v>0</v>
      </c>
      <c r="H14" s="56">
        <f>IFERROR(SUMPRODUCT($C$15:$C$53,$D$15:$D$53,H15:H53)/SUMPRODUCT($C$15:$C$53,H15:H53),0)</f>
        <v>0</v>
      </c>
      <c r="I14" s="56">
        <f>IFERROR(SUMPRODUCT($C$15:$C$53,$D$15:$D$53,I15:I53)/SUMPRODUCT($C$15:$C$53,I15:I53),0)</f>
        <v>0</v>
      </c>
      <c r="J14" s="56">
        <f>IFERROR(SUMPRODUCT($C$15:$C$53,$D$15:$D$53,J15:J53)/SUMPRODUCT($C$15:$C$53,J15:J53),0)</f>
        <v>0</v>
      </c>
      <c r="K14" s="56">
        <f>IFERROR(SUMPRODUCT($C$15:$C$53,$D$15:$D$53,K15:K53)/SUMPRODUCT($C$15:$C$53,K15:K53),0)</f>
        <v>0</v>
      </c>
      <c r="L14" s="57">
        <f>IFERROR(SUMPRODUCT($C$15:$C$53,$D$15:$D$53,L15:L53)/SUMPRODUCT($C$15:$C$53,L15:L53),0)</f>
        <v>0</v>
      </c>
      <c r="M14" s="58" t="s">
        <v>391</v>
      </c>
      <c r="N14" s="59" t="s">
        <v>348</v>
      </c>
      <c r="O14" s="19"/>
      <c r="P14" s="21" t="s">
        <v>20</v>
      </c>
      <c r="U14" s="17"/>
    </row>
    <row r="15" spans="1:21" ht="15" x14ac:dyDescent="0.25">
      <c r="A15" s="72" t="s">
        <v>392</v>
      </c>
      <c r="B15" s="75"/>
      <c r="C15" s="75"/>
      <c r="D15" s="75"/>
      <c r="E15" s="82">
        <f>IF(D15&gt;0,(GPA!$B$22-D15)/(GPA!$B$22-GPA!$B$24)*100,0)</f>
        <v>0</v>
      </c>
      <c r="F15" s="76"/>
      <c r="G15" s="76"/>
      <c r="H15" s="76"/>
      <c r="I15" s="76"/>
      <c r="J15" s="76"/>
      <c r="K15" s="76"/>
      <c r="L15" s="61" t="str">
        <f t="shared" ref="L15:L53" si="1">IF(ISBLANK(C15)," ",100-SUM(F15:K15))</f>
        <v xml:space="preserve"> </v>
      </c>
      <c r="M15" s="62"/>
      <c r="N15" s="62"/>
      <c r="O15" s="19"/>
      <c r="P15" s="21" t="s">
        <v>21</v>
      </c>
      <c r="U15" s="17"/>
    </row>
    <row r="16" spans="1:21" ht="14.45" customHeight="1" x14ac:dyDescent="0.25">
      <c r="A16" s="72" t="s">
        <v>393</v>
      </c>
      <c r="B16" s="75"/>
      <c r="C16" s="75"/>
      <c r="D16" s="75"/>
      <c r="E16" s="82">
        <f>IF(D16&gt;0,(GPA!$B$22-D16)/(GPA!$B$22-GPA!$B$24)*100,0)</f>
        <v>0</v>
      </c>
      <c r="F16" s="76"/>
      <c r="G16" s="76"/>
      <c r="H16" s="76"/>
      <c r="I16" s="76"/>
      <c r="J16" s="76"/>
      <c r="K16" s="76"/>
      <c r="L16" s="61" t="str">
        <f t="shared" ref="L16:L34" si="2">IF(ISBLANK(C16)," ",100-SUM(F16:K16))</f>
        <v xml:space="preserve"> </v>
      </c>
      <c r="M16" s="62"/>
      <c r="N16" s="62"/>
      <c r="O16" s="19"/>
      <c r="P16" s="21" t="s">
        <v>22</v>
      </c>
      <c r="U16" s="17"/>
    </row>
    <row r="17" spans="1:21" ht="15" x14ac:dyDescent="0.25">
      <c r="A17" s="72" t="s">
        <v>394</v>
      </c>
      <c r="B17" s="75"/>
      <c r="C17" s="75"/>
      <c r="D17" s="75"/>
      <c r="E17" s="82">
        <f>IF(D17&gt;0,(GPA!$B$22-D17)/(GPA!$B$22-GPA!$B$24)*100,0)</f>
        <v>0</v>
      </c>
      <c r="F17" s="76"/>
      <c r="G17" s="76"/>
      <c r="H17" s="76"/>
      <c r="I17" s="76"/>
      <c r="J17" s="76"/>
      <c r="K17" s="76"/>
      <c r="L17" s="61" t="str">
        <f t="shared" si="2"/>
        <v xml:space="preserve"> </v>
      </c>
      <c r="M17" s="62"/>
      <c r="N17" s="62"/>
      <c r="O17" s="19"/>
      <c r="P17" s="21" t="s">
        <v>23</v>
      </c>
      <c r="U17" s="17"/>
    </row>
    <row r="18" spans="1:21" ht="15" x14ac:dyDescent="0.25">
      <c r="A18" s="72" t="s">
        <v>395</v>
      </c>
      <c r="B18" s="75"/>
      <c r="C18" s="75"/>
      <c r="D18" s="75"/>
      <c r="E18" s="82">
        <f>IF(D18&gt;0,(GPA!$B$22-D18)/(GPA!$B$22-GPA!$B$24)*100,0)</f>
        <v>0</v>
      </c>
      <c r="F18" s="76"/>
      <c r="G18" s="76"/>
      <c r="H18" s="76"/>
      <c r="I18" s="76"/>
      <c r="J18" s="76"/>
      <c r="K18" s="76"/>
      <c r="L18" s="61" t="str">
        <f t="shared" si="2"/>
        <v xml:space="preserve"> </v>
      </c>
      <c r="M18" s="62"/>
      <c r="N18" s="62"/>
      <c r="O18" s="19"/>
      <c r="P18" s="21" t="s">
        <v>24</v>
      </c>
      <c r="U18" s="17"/>
    </row>
    <row r="19" spans="1:21" ht="15" x14ac:dyDescent="0.25">
      <c r="A19" s="72" t="s">
        <v>396</v>
      </c>
      <c r="B19" s="75"/>
      <c r="C19" s="75"/>
      <c r="D19" s="75"/>
      <c r="E19" s="82">
        <f>IF(D19&gt;0,(GPA!$B$22-D19)/(GPA!$B$22-GPA!$B$24)*100,0)</f>
        <v>0</v>
      </c>
      <c r="F19" s="76"/>
      <c r="G19" s="76"/>
      <c r="H19" s="76"/>
      <c r="I19" s="76"/>
      <c r="J19" s="76"/>
      <c r="K19" s="76"/>
      <c r="L19" s="61" t="str">
        <f t="shared" si="2"/>
        <v xml:space="preserve"> </v>
      </c>
      <c r="M19" s="62"/>
      <c r="N19" s="62"/>
      <c r="O19" s="19"/>
      <c r="P19" s="21" t="s">
        <v>25</v>
      </c>
      <c r="U19" s="17"/>
    </row>
    <row r="20" spans="1:21" ht="15" x14ac:dyDescent="0.25">
      <c r="A20" s="72" t="s">
        <v>397</v>
      </c>
      <c r="B20" s="75"/>
      <c r="C20" s="75"/>
      <c r="D20" s="75"/>
      <c r="E20" s="82">
        <f>IF(D20&gt;0,(GPA!$B$22-D20)/(GPA!$B$22-GPA!$B$24)*100,0)</f>
        <v>0</v>
      </c>
      <c r="F20" s="76"/>
      <c r="G20" s="76"/>
      <c r="H20" s="76"/>
      <c r="I20" s="76"/>
      <c r="J20" s="76"/>
      <c r="K20" s="76"/>
      <c r="L20" s="61" t="str">
        <f t="shared" si="2"/>
        <v xml:space="preserve"> </v>
      </c>
      <c r="M20" s="62"/>
      <c r="N20" s="62"/>
      <c r="O20" s="19"/>
      <c r="P20" s="21" t="s">
        <v>26</v>
      </c>
      <c r="U20" s="17"/>
    </row>
    <row r="21" spans="1:21" ht="15" x14ac:dyDescent="0.25">
      <c r="A21" s="72" t="s">
        <v>398</v>
      </c>
      <c r="B21" s="75"/>
      <c r="C21" s="75"/>
      <c r="D21" s="75"/>
      <c r="E21" s="82">
        <f>IF(D21&gt;0,(GPA!$B$22-D21)/(GPA!$B$22-GPA!$B$24)*100,0)</f>
        <v>0</v>
      </c>
      <c r="F21" s="76"/>
      <c r="G21" s="76"/>
      <c r="H21" s="76"/>
      <c r="I21" s="76"/>
      <c r="J21" s="76"/>
      <c r="K21" s="76"/>
      <c r="L21" s="61" t="str">
        <f t="shared" si="2"/>
        <v xml:space="preserve"> </v>
      </c>
      <c r="M21" s="62"/>
      <c r="N21" s="62"/>
      <c r="O21" s="19"/>
      <c r="P21" s="21" t="s">
        <v>27</v>
      </c>
      <c r="U21" s="17"/>
    </row>
    <row r="22" spans="1:21" ht="15" x14ac:dyDescent="0.25">
      <c r="A22" s="72" t="s">
        <v>399</v>
      </c>
      <c r="B22" s="75"/>
      <c r="C22" s="75"/>
      <c r="D22" s="75"/>
      <c r="E22" s="82">
        <f>IF(D22&gt;0,(GPA!$B$22-D22)/(GPA!$B$22-GPA!$B$24)*100,0)</f>
        <v>0</v>
      </c>
      <c r="F22" s="76"/>
      <c r="G22" s="76"/>
      <c r="H22" s="76"/>
      <c r="I22" s="76"/>
      <c r="J22" s="76"/>
      <c r="K22" s="76"/>
      <c r="L22" s="61" t="str">
        <f t="shared" si="2"/>
        <v xml:space="preserve"> </v>
      </c>
      <c r="M22" s="62"/>
      <c r="N22" s="62"/>
      <c r="O22" s="19"/>
      <c r="P22" s="21" t="s">
        <v>28</v>
      </c>
      <c r="U22" s="17"/>
    </row>
    <row r="23" spans="1:21" ht="15" x14ac:dyDescent="0.25">
      <c r="A23" s="72" t="s">
        <v>400</v>
      </c>
      <c r="B23" s="75"/>
      <c r="C23" s="75"/>
      <c r="D23" s="75"/>
      <c r="E23" s="82">
        <f>IF(D23&gt;0,(GPA!$B$22-D23)/(GPA!$B$22-GPA!$B$24)*100,0)</f>
        <v>0</v>
      </c>
      <c r="F23" s="76"/>
      <c r="G23" s="76"/>
      <c r="H23" s="76"/>
      <c r="I23" s="76"/>
      <c r="J23" s="76"/>
      <c r="K23" s="76"/>
      <c r="L23" s="61" t="str">
        <f t="shared" si="2"/>
        <v xml:space="preserve"> </v>
      </c>
      <c r="M23" s="62"/>
      <c r="N23" s="62"/>
      <c r="O23" s="19"/>
      <c r="P23" s="21" t="s">
        <v>29</v>
      </c>
      <c r="U23" s="17"/>
    </row>
    <row r="24" spans="1:21" ht="15" x14ac:dyDescent="0.25">
      <c r="A24" s="72" t="s">
        <v>401</v>
      </c>
      <c r="B24" s="75"/>
      <c r="C24" s="75"/>
      <c r="D24" s="75"/>
      <c r="E24" s="82">
        <f>IF(D24&gt;0,(GPA!$B$22-D24)/(GPA!$B$22-GPA!$B$24)*100,0)</f>
        <v>0</v>
      </c>
      <c r="F24" s="76"/>
      <c r="G24" s="76"/>
      <c r="H24" s="76"/>
      <c r="I24" s="76"/>
      <c r="J24" s="76"/>
      <c r="K24" s="76"/>
      <c r="L24" s="61" t="str">
        <f t="shared" si="2"/>
        <v xml:space="preserve"> </v>
      </c>
      <c r="M24" s="62"/>
      <c r="N24" s="62"/>
      <c r="O24" s="19"/>
      <c r="P24" s="21" t="s">
        <v>30</v>
      </c>
      <c r="U24" s="17"/>
    </row>
    <row r="25" spans="1:21" ht="15" x14ac:dyDescent="0.25">
      <c r="A25" s="72" t="s">
        <v>402</v>
      </c>
      <c r="B25" s="75"/>
      <c r="C25" s="75"/>
      <c r="D25" s="75"/>
      <c r="E25" s="82">
        <f>IF(D25&gt;0,(GPA!$B$22-D25)/(GPA!$B$22-GPA!$B$24)*100,0)</f>
        <v>0</v>
      </c>
      <c r="F25" s="76"/>
      <c r="G25" s="76"/>
      <c r="H25" s="76"/>
      <c r="I25" s="76"/>
      <c r="J25" s="76"/>
      <c r="K25" s="76"/>
      <c r="L25" s="61" t="str">
        <f t="shared" si="2"/>
        <v xml:space="preserve"> </v>
      </c>
      <c r="M25" s="62"/>
      <c r="N25" s="62"/>
      <c r="O25" s="19"/>
      <c r="P25" s="21" t="s">
        <v>31</v>
      </c>
      <c r="U25" s="17"/>
    </row>
    <row r="26" spans="1:21" ht="15" x14ac:dyDescent="0.25">
      <c r="A26" s="72" t="s">
        <v>403</v>
      </c>
      <c r="B26" s="72"/>
      <c r="C26" s="72"/>
      <c r="D26" s="72"/>
      <c r="E26" s="82">
        <f>IF(D26&gt;0,(GPA!$B$22-D26)/(GPA!$B$22-GPA!$B$24)*100,0)</f>
        <v>0</v>
      </c>
      <c r="F26" s="76"/>
      <c r="G26" s="76"/>
      <c r="H26" s="76"/>
      <c r="I26" s="76"/>
      <c r="J26" s="76"/>
      <c r="K26" s="76"/>
      <c r="L26" s="61" t="str">
        <f t="shared" si="2"/>
        <v xml:space="preserve"> </v>
      </c>
      <c r="M26" s="62"/>
      <c r="N26" s="62"/>
      <c r="O26" s="19"/>
      <c r="P26" s="21" t="s">
        <v>32</v>
      </c>
      <c r="U26" s="17"/>
    </row>
    <row r="27" spans="1:21" ht="15" x14ac:dyDescent="0.25">
      <c r="A27" s="72" t="s">
        <v>404</v>
      </c>
      <c r="B27" s="72"/>
      <c r="C27" s="72"/>
      <c r="D27" s="72"/>
      <c r="E27" s="82">
        <f>IF(D27&gt;0,(GPA!$B$22-D27)/(GPA!$B$22-GPA!$B$24)*100,0)</f>
        <v>0</v>
      </c>
      <c r="F27" s="76"/>
      <c r="G27" s="76"/>
      <c r="H27" s="76"/>
      <c r="I27" s="76"/>
      <c r="J27" s="76"/>
      <c r="K27" s="76"/>
      <c r="L27" s="61" t="str">
        <f t="shared" si="2"/>
        <v xml:space="preserve"> </v>
      </c>
      <c r="M27" s="62"/>
      <c r="N27" s="62"/>
      <c r="O27" s="19"/>
      <c r="P27" s="21" t="s">
        <v>33</v>
      </c>
      <c r="U27" s="17"/>
    </row>
    <row r="28" spans="1:21" ht="15" x14ac:dyDescent="0.25">
      <c r="A28" s="72" t="s">
        <v>405</v>
      </c>
      <c r="B28" s="72"/>
      <c r="C28" s="72"/>
      <c r="D28" s="72"/>
      <c r="E28" s="82">
        <f>IF(D28&gt;0,(GPA!$B$22-D28)/(GPA!$B$22-GPA!$B$24)*100,0)</f>
        <v>0</v>
      </c>
      <c r="F28" s="76"/>
      <c r="G28" s="76"/>
      <c r="H28" s="76"/>
      <c r="I28" s="76"/>
      <c r="J28" s="76"/>
      <c r="K28" s="76"/>
      <c r="L28" s="61" t="str">
        <f t="shared" si="2"/>
        <v xml:space="preserve"> </v>
      </c>
      <c r="M28" s="62"/>
      <c r="N28" s="62"/>
      <c r="O28" s="19"/>
      <c r="P28" s="21" t="s">
        <v>34</v>
      </c>
      <c r="U28" s="17"/>
    </row>
    <row r="29" spans="1:21" ht="15" x14ac:dyDescent="0.25">
      <c r="A29" s="72" t="s">
        <v>406</v>
      </c>
      <c r="B29" s="72"/>
      <c r="C29" s="72"/>
      <c r="D29" s="72"/>
      <c r="E29" s="82">
        <f>IF(D29&gt;0,(GPA!$B$22-D29)/(GPA!$B$22-GPA!$B$24)*100,0)</f>
        <v>0</v>
      </c>
      <c r="F29" s="76"/>
      <c r="G29" s="76"/>
      <c r="H29" s="76"/>
      <c r="I29" s="76"/>
      <c r="J29" s="76"/>
      <c r="K29" s="76"/>
      <c r="L29" s="61" t="str">
        <f t="shared" si="2"/>
        <v xml:space="preserve"> </v>
      </c>
      <c r="M29" s="62"/>
      <c r="N29" s="62"/>
      <c r="O29" s="19"/>
      <c r="P29" s="21" t="s">
        <v>35</v>
      </c>
      <c r="U29" s="17"/>
    </row>
    <row r="30" spans="1:21" ht="15" x14ac:dyDescent="0.25">
      <c r="A30" s="72" t="s">
        <v>407</v>
      </c>
      <c r="B30" s="72"/>
      <c r="C30" s="72"/>
      <c r="D30" s="72"/>
      <c r="E30" s="82">
        <f>IF(D30&gt;0,(GPA!$B$22-D30)/(GPA!$B$22-GPA!$B$24)*100,0)</f>
        <v>0</v>
      </c>
      <c r="F30" s="76"/>
      <c r="G30" s="76"/>
      <c r="H30" s="76"/>
      <c r="I30" s="76"/>
      <c r="J30" s="76"/>
      <c r="K30" s="76"/>
      <c r="L30" s="61" t="str">
        <f t="shared" si="2"/>
        <v xml:space="preserve"> </v>
      </c>
      <c r="M30" s="62"/>
      <c r="N30" s="62"/>
      <c r="O30" s="19"/>
      <c r="P30" s="21" t="s">
        <v>36</v>
      </c>
      <c r="U30" s="17"/>
    </row>
    <row r="31" spans="1:21" ht="15" x14ac:dyDescent="0.25">
      <c r="A31" s="72" t="s">
        <v>408</v>
      </c>
      <c r="B31" s="72"/>
      <c r="C31" s="72"/>
      <c r="D31" s="72"/>
      <c r="E31" s="82">
        <f>IF(D31&gt;0,(GPA!$B$22-D31)/(GPA!$B$22-GPA!$B$24)*100,0)</f>
        <v>0</v>
      </c>
      <c r="F31" s="76"/>
      <c r="G31" s="76"/>
      <c r="H31" s="76"/>
      <c r="I31" s="76"/>
      <c r="J31" s="76"/>
      <c r="K31" s="76"/>
      <c r="L31" s="61" t="str">
        <f t="shared" si="2"/>
        <v xml:space="preserve"> </v>
      </c>
      <c r="M31" s="62"/>
      <c r="N31" s="62"/>
      <c r="O31" s="19"/>
      <c r="P31" s="21" t="s">
        <v>37</v>
      </c>
      <c r="U31" s="17"/>
    </row>
    <row r="32" spans="1:21" ht="15" x14ac:dyDescent="0.25">
      <c r="A32" s="72" t="s">
        <v>409</v>
      </c>
      <c r="B32" s="72"/>
      <c r="C32" s="72"/>
      <c r="D32" s="72"/>
      <c r="E32" s="82">
        <f>IF(D32&gt;0,(GPA!$B$22-D32)/(GPA!$B$22-GPA!$B$24)*100,0)</f>
        <v>0</v>
      </c>
      <c r="F32" s="76"/>
      <c r="G32" s="76"/>
      <c r="H32" s="76"/>
      <c r="I32" s="76"/>
      <c r="J32" s="76"/>
      <c r="K32" s="76"/>
      <c r="L32" s="61" t="str">
        <f t="shared" si="2"/>
        <v xml:space="preserve"> </v>
      </c>
      <c r="M32" s="62"/>
      <c r="N32" s="62"/>
      <c r="O32" s="19"/>
      <c r="P32" s="21" t="s">
        <v>38</v>
      </c>
      <c r="U32" s="17"/>
    </row>
    <row r="33" spans="1:21" ht="15" x14ac:dyDescent="0.25">
      <c r="A33" s="72" t="s">
        <v>410</v>
      </c>
      <c r="B33" s="72"/>
      <c r="C33" s="72"/>
      <c r="D33" s="72"/>
      <c r="E33" s="82">
        <f>IF(D33&gt;0,(GPA!$B$22-D33)/(GPA!$B$22-GPA!$B$24)*100,0)</f>
        <v>0</v>
      </c>
      <c r="F33" s="76"/>
      <c r="G33" s="76"/>
      <c r="H33" s="76"/>
      <c r="I33" s="76"/>
      <c r="J33" s="76"/>
      <c r="K33" s="76"/>
      <c r="L33" s="61" t="str">
        <f t="shared" si="2"/>
        <v xml:space="preserve"> </v>
      </c>
      <c r="M33" s="62"/>
      <c r="N33" s="62"/>
      <c r="O33" s="19"/>
      <c r="P33" s="21" t="s">
        <v>39</v>
      </c>
      <c r="U33" s="17"/>
    </row>
    <row r="34" spans="1:21" ht="15" x14ac:dyDescent="0.25">
      <c r="A34" s="72" t="s">
        <v>411</v>
      </c>
      <c r="B34" s="72"/>
      <c r="C34" s="72"/>
      <c r="D34" s="72"/>
      <c r="E34" s="82">
        <f>IF(D34&gt;0,(GPA!$B$22-D34)/(GPA!$B$22-GPA!$B$24)*100,0)</f>
        <v>0</v>
      </c>
      <c r="F34" s="76"/>
      <c r="G34" s="76"/>
      <c r="H34" s="76"/>
      <c r="I34" s="76"/>
      <c r="J34" s="76"/>
      <c r="K34" s="76"/>
      <c r="L34" s="61" t="str">
        <f t="shared" si="2"/>
        <v xml:space="preserve"> </v>
      </c>
      <c r="M34" s="62"/>
      <c r="N34" s="62"/>
      <c r="O34" s="19"/>
      <c r="P34" s="21" t="s">
        <v>40</v>
      </c>
      <c r="U34" s="17"/>
    </row>
    <row r="35" spans="1:21" ht="14.45" customHeight="1" x14ac:dyDescent="0.25">
      <c r="A35" s="72" t="s">
        <v>412</v>
      </c>
      <c r="B35" s="75"/>
      <c r="C35" s="75"/>
      <c r="D35" s="75"/>
      <c r="E35" s="82">
        <f>IF(D35&gt;0,(GPA!$B$22-D35)/(GPA!$B$22-GPA!$B$24)*100,0)</f>
        <v>0</v>
      </c>
      <c r="F35" s="76"/>
      <c r="G35" s="76"/>
      <c r="H35" s="76"/>
      <c r="I35" s="76"/>
      <c r="J35" s="76"/>
      <c r="K35" s="76"/>
      <c r="L35" s="61" t="str">
        <f t="shared" si="1"/>
        <v xml:space="preserve"> </v>
      </c>
      <c r="M35" s="62"/>
      <c r="N35" s="62"/>
      <c r="O35" s="19"/>
      <c r="P35" s="21" t="s">
        <v>22</v>
      </c>
      <c r="U35" s="17"/>
    </row>
    <row r="36" spans="1:21" ht="15" x14ac:dyDescent="0.25">
      <c r="A36" s="72" t="s">
        <v>413</v>
      </c>
      <c r="B36" s="75"/>
      <c r="C36" s="75"/>
      <c r="D36" s="75"/>
      <c r="E36" s="82">
        <f>IF(D36&gt;0,(GPA!$B$22-D36)/(GPA!$B$22-GPA!$B$24)*100,0)</f>
        <v>0</v>
      </c>
      <c r="F36" s="76"/>
      <c r="G36" s="76"/>
      <c r="H36" s="76"/>
      <c r="I36" s="76"/>
      <c r="J36" s="76"/>
      <c r="K36" s="76"/>
      <c r="L36" s="61" t="str">
        <f t="shared" si="1"/>
        <v xml:space="preserve"> </v>
      </c>
      <c r="M36" s="62"/>
      <c r="N36" s="62"/>
      <c r="O36" s="19"/>
      <c r="P36" s="21" t="s">
        <v>23</v>
      </c>
      <c r="U36" s="17"/>
    </row>
    <row r="37" spans="1:21" ht="15" x14ac:dyDescent="0.25">
      <c r="A37" s="72" t="s">
        <v>414</v>
      </c>
      <c r="B37" s="75"/>
      <c r="C37" s="75"/>
      <c r="D37" s="75"/>
      <c r="E37" s="82">
        <f>IF(D37&gt;0,(GPA!$B$22-D37)/(GPA!$B$22-GPA!$B$24)*100,0)</f>
        <v>0</v>
      </c>
      <c r="F37" s="76"/>
      <c r="G37" s="76"/>
      <c r="H37" s="76"/>
      <c r="I37" s="76"/>
      <c r="J37" s="76"/>
      <c r="K37" s="76"/>
      <c r="L37" s="61" t="str">
        <f t="shared" si="1"/>
        <v xml:space="preserve"> </v>
      </c>
      <c r="M37" s="62"/>
      <c r="N37" s="62"/>
      <c r="O37" s="19"/>
      <c r="P37" s="21" t="s">
        <v>24</v>
      </c>
      <c r="U37" s="17"/>
    </row>
    <row r="38" spans="1:21" ht="15" x14ac:dyDescent="0.25">
      <c r="A38" s="72" t="s">
        <v>415</v>
      </c>
      <c r="B38" s="75"/>
      <c r="C38" s="75"/>
      <c r="D38" s="75"/>
      <c r="E38" s="82">
        <f>IF(D38&gt;0,(GPA!$B$22-D38)/(GPA!$B$22-GPA!$B$24)*100,0)</f>
        <v>0</v>
      </c>
      <c r="F38" s="76"/>
      <c r="G38" s="76"/>
      <c r="H38" s="76"/>
      <c r="I38" s="76"/>
      <c r="J38" s="76"/>
      <c r="K38" s="76"/>
      <c r="L38" s="61" t="str">
        <f t="shared" si="1"/>
        <v xml:space="preserve"> </v>
      </c>
      <c r="M38" s="62"/>
      <c r="N38" s="62"/>
      <c r="O38" s="19"/>
      <c r="P38" s="21" t="s">
        <v>25</v>
      </c>
      <c r="U38" s="17"/>
    </row>
    <row r="39" spans="1:21" ht="15" x14ac:dyDescent="0.25">
      <c r="A39" s="72" t="s">
        <v>416</v>
      </c>
      <c r="B39" s="75"/>
      <c r="C39" s="75"/>
      <c r="D39" s="75"/>
      <c r="E39" s="82">
        <f>IF(D39&gt;0,(GPA!$B$22-D39)/(GPA!$B$22-GPA!$B$24)*100,0)</f>
        <v>0</v>
      </c>
      <c r="F39" s="76"/>
      <c r="G39" s="76"/>
      <c r="H39" s="76"/>
      <c r="I39" s="76"/>
      <c r="J39" s="76"/>
      <c r="K39" s="76"/>
      <c r="L39" s="61" t="str">
        <f t="shared" si="1"/>
        <v xml:space="preserve"> </v>
      </c>
      <c r="M39" s="62"/>
      <c r="N39" s="62"/>
      <c r="O39" s="19"/>
      <c r="P39" s="21" t="s">
        <v>26</v>
      </c>
      <c r="U39" s="17"/>
    </row>
    <row r="40" spans="1:21" ht="15" x14ac:dyDescent="0.25">
      <c r="A40" s="72" t="s">
        <v>417</v>
      </c>
      <c r="B40" s="75"/>
      <c r="C40" s="75"/>
      <c r="D40" s="75"/>
      <c r="E40" s="82">
        <f>IF(D40&gt;0,(GPA!$B$22-D40)/(GPA!$B$22-GPA!$B$24)*100,0)</f>
        <v>0</v>
      </c>
      <c r="F40" s="76"/>
      <c r="G40" s="76"/>
      <c r="H40" s="76"/>
      <c r="I40" s="76"/>
      <c r="J40" s="76"/>
      <c r="K40" s="76"/>
      <c r="L40" s="61" t="str">
        <f t="shared" si="1"/>
        <v xml:space="preserve"> </v>
      </c>
      <c r="M40" s="62"/>
      <c r="N40" s="62"/>
      <c r="O40" s="19"/>
      <c r="P40" s="21" t="s">
        <v>27</v>
      </c>
      <c r="U40" s="17"/>
    </row>
    <row r="41" spans="1:21" ht="15" x14ac:dyDescent="0.25">
      <c r="A41" s="72" t="s">
        <v>418</v>
      </c>
      <c r="B41" s="75"/>
      <c r="C41" s="75"/>
      <c r="D41" s="75"/>
      <c r="E41" s="82">
        <f>IF(D41&gt;0,(GPA!$B$22-D41)/(GPA!$B$22-GPA!$B$24)*100,0)</f>
        <v>0</v>
      </c>
      <c r="F41" s="76"/>
      <c r="G41" s="76"/>
      <c r="H41" s="76"/>
      <c r="I41" s="76"/>
      <c r="J41" s="76"/>
      <c r="K41" s="76"/>
      <c r="L41" s="61" t="str">
        <f t="shared" si="1"/>
        <v xml:space="preserve"> </v>
      </c>
      <c r="M41" s="62"/>
      <c r="N41" s="62"/>
      <c r="O41" s="19"/>
      <c r="P41" s="21" t="s">
        <v>28</v>
      </c>
      <c r="U41" s="17"/>
    </row>
    <row r="42" spans="1:21" ht="15" x14ac:dyDescent="0.25">
      <c r="A42" s="72" t="s">
        <v>419</v>
      </c>
      <c r="B42" s="75"/>
      <c r="C42" s="75"/>
      <c r="D42" s="75"/>
      <c r="E42" s="82">
        <f>IF(D42&gt;0,(GPA!$B$22-D42)/(GPA!$B$22-GPA!$B$24)*100,0)</f>
        <v>0</v>
      </c>
      <c r="F42" s="76"/>
      <c r="G42" s="76"/>
      <c r="H42" s="76"/>
      <c r="I42" s="76"/>
      <c r="J42" s="76"/>
      <c r="K42" s="76"/>
      <c r="L42" s="61" t="str">
        <f t="shared" si="1"/>
        <v xml:space="preserve"> </v>
      </c>
      <c r="M42" s="62"/>
      <c r="N42" s="62"/>
      <c r="O42" s="19"/>
      <c r="P42" s="21" t="s">
        <v>29</v>
      </c>
      <c r="U42" s="17"/>
    </row>
    <row r="43" spans="1:21" ht="15" x14ac:dyDescent="0.25">
      <c r="A43" s="72" t="s">
        <v>420</v>
      </c>
      <c r="B43" s="75"/>
      <c r="C43" s="75"/>
      <c r="D43" s="75"/>
      <c r="E43" s="82">
        <f>IF(D43&gt;0,(GPA!$B$22-D43)/(GPA!$B$22-GPA!$B$24)*100,0)</f>
        <v>0</v>
      </c>
      <c r="F43" s="76"/>
      <c r="G43" s="76"/>
      <c r="H43" s="76"/>
      <c r="I43" s="76"/>
      <c r="J43" s="76"/>
      <c r="K43" s="76"/>
      <c r="L43" s="61" t="str">
        <f t="shared" si="1"/>
        <v xml:space="preserve"> </v>
      </c>
      <c r="M43" s="62"/>
      <c r="N43" s="62"/>
      <c r="O43" s="19"/>
      <c r="P43" s="21" t="s">
        <v>30</v>
      </c>
      <c r="U43" s="17"/>
    </row>
    <row r="44" spans="1:21" ht="15" x14ac:dyDescent="0.25">
      <c r="A44" s="72" t="s">
        <v>421</v>
      </c>
      <c r="B44" s="75"/>
      <c r="C44" s="75"/>
      <c r="D44" s="75"/>
      <c r="E44" s="82">
        <f>IF(D44&gt;0,(GPA!$B$22-D44)/(GPA!$B$22-GPA!$B$24)*100,0)</f>
        <v>0</v>
      </c>
      <c r="F44" s="76"/>
      <c r="G44" s="76"/>
      <c r="H44" s="76"/>
      <c r="I44" s="76"/>
      <c r="J44" s="76"/>
      <c r="K44" s="76"/>
      <c r="L44" s="61" t="str">
        <f t="shared" si="1"/>
        <v xml:space="preserve"> </v>
      </c>
      <c r="M44" s="62"/>
      <c r="N44" s="62"/>
      <c r="O44" s="19"/>
      <c r="P44" s="21" t="s">
        <v>31</v>
      </c>
      <c r="U44" s="17"/>
    </row>
    <row r="45" spans="1:21" ht="15" x14ac:dyDescent="0.25">
      <c r="A45" s="72" t="s">
        <v>422</v>
      </c>
      <c r="B45" s="72"/>
      <c r="C45" s="72"/>
      <c r="D45" s="72"/>
      <c r="E45" s="82">
        <f>IF(D45&gt;0,(GPA!$B$22-D45)/(GPA!$B$22-GPA!$B$24)*100,0)</f>
        <v>0</v>
      </c>
      <c r="F45" s="76"/>
      <c r="G45" s="76"/>
      <c r="H45" s="76"/>
      <c r="I45" s="76"/>
      <c r="J45" s="76"/>
      <c r="K45" s="76"/>
      <c r="L45" s="61" t="str">
        <f t="shared" si="1"/>
        <v xml:space="preserve"> </v>
      </c>
      <c r="M45" s="62"/>
      <c r="N45" s="62"/>
      <c r="O45" s="19"/>
      <c r="P45" s="21" t="s">
        <v>32</v>
      </c>
      <c r="U45" s="17"/>
    </row>
    <row r="46" spans="1:21" ht="15" x14ac:dyDescent="0.25">
      <c r="A46" s="72" t="s">
        <v>423</v>
      </c>
      <c r="B46" s="72"/>
      <c r="C46" s="72"/>
      <c r="D46" s="72"/>
      <c r="E46" s="82">
        <f>IF(D46&gt;0,(GPA!$B$22-D46)/(GPA!$B$22-GPA!$B$24)*100,0)</f>
        <v>0</v>
      </c>
      <c r="F46" s="76"/>
      <c r="G46" s="76"/>
      <c r="H46" s="76"/>
      <c r="I46" s="76"/>
      <c r="J46" s="76"/>
      <c r="K46" s="76"/>
      <c r="L46" s="61" t="str">
        <f t="shared" si="1"/>
        <v xml:space="preserve"> </v>
      </c>
      <c r="M46" s="62"/>
      <c r="N46" s="62"/>
      <c r="O46" s="19"/>
      <c r="P46" s="21" t="s">
        <v>33</v>
      </c>
      <c r="U46" s="17"/>
    </row>
    <row r="47" spans="1:21" ht="15" x14ac:dyDescent="0.25">
      <c r="A47" s="72" t="s">
        <v>424</v>
      </c>
      <c r="B47" s="72"/>
      <c r="C47" s="72"/>
      <c r="D47" s="72"/>
      <c r="E47" s="82">
        <f>IF(D47&gt;0,(GPA!$B$22-D47)/(GPA!$B$22-GPA!$B$24)*100,0)</f>
        <v>0</v>
      </c>
      <c r="F47" s="76"/>
      <c r="G47" s="76"/>
      <c r="H47" s="76"/>
      <c r="I47" s="76"/>
      <c r="J47" s="76"/>
      <c r="K47" s="76"/>
      <c r="L47" s="61" t="str">
        <f t="shared" si="1"/>
        <v xml:space="preserve"> </v>
      </c>
      <c r="M47" s="62"/>
      <c r="N47" s="62"/>
      <c r="O47" s="19"/>
      <c r="P47" s="21" t="s">
        <v>34</v>
      </c>
      <c r="U47" s="17"/>
    </row>
    <row r="48" spans="1:21" ht="15" x14ac:dyDescent="0.25">
      <c r="A48" s="72" t="s">
        <v>425</v>
      </c>
      <c r="B48" s="72"/>
      <c r="C48" s="72"/>
      <c r="D48" s="72"/>
      <c r="E48" s="82">
        <f>IF(D48&gt;0,(GPA!$B$22-D48)/(GPA!$B$22-GPA!$B$24)*100,0)</f>
        <v>0</v>
      </c>
      <c r="F48" s="76"/>
      <c r="G48" s="76"/>
      <c r="H48" s="76"/>
      <c r="I48" s="76"/>
      <c r="J48" s="76"/>
      <c r="K48" s="76"/>
      <c r="L48" s="61" t="str">
        <f t="shared" si="1"/>
        <v xml:space="preserve"> </v>
      </c>
      <c r="M48" s="62"/>
      <c r="N48" s="62"/>
      <c r="O48" s="19"/>
      <c r="P48" s="21" t="s">
        <v>35</v>
      </c>
      <c r="U48" s="17"/>
    </row>
    <row r="49" spans="1:21" ht="15" x14ac:dyDescent="0.25">
      <c r="A49" s="72" t="s">
        <v>426</v>
      </c>
      <c r="B49" s="72"/>
      <c r="C49" s="72"/>
      <c r="D49" s="72"/>
      <c r="E49" s="82">
        <f>IF(D49&gt;0,(GPA!$B$22-D49)/(GPA!$B$22-GPA!$B$24)*100,0)</f>
        <v>0</v>
      </c>
      <c r="F49" s="76"/>
      <c r="G49" s="76"/>
      <c r="H49" s="76"/>
      <c r="I49" s="76"/>
      <c r="J49" s="76"/>
      <c r="K49" s="76"/>
      <c r="L49" s="61" t="str">
        <f t="shared" si="1"/>
        <v xml:space="preserve"> </v>
      </c>
      <c r="M49" s="62"/>
      <c r="N49" s="62"/>
      <c r="O49" s="19"/>
      <c r="P49" s="21" t="s">
        <v>36</v>
      </c>
      <c r="U49" s="17"/>
    </row>
    <row r="50" spans="1:21" ht="15" x14ac:dyDescent="0.25">
      <c r="A50" s="72" t="s">
        <v>427</v>
      </c>
      <c r="B50" s="72"/>
      <c r="C50" s="72"/>
      <c r="D50" s="72"/>
      <c r="E50" s="82">
        <f>IF(D50&gt;0,(GPA!$B$22-D50)/(GPA!$B$22-GPA!$B$24)*100,0)</f>
        <v>0</v>
      </c>
      <c r="F50" s="76"/>
      <c r="G50" s="76"/>
      <c r="H50" s="76"/>
      <c r="I50" s="76"/>
      <c r="J50" s="76"/>
      <c r="K50" s="76"/>
      <c r="L50" s="61" t="str">
        <f t="shared" si="1"/>
        <v xml:space="preserve"> </v>
      </c>
      <c r="M50" s="62"/>
      <c r="N50" s="62"/>
      <c r="O50" s="19"/>
      <c r="P50" s="21" t="s">
        <v>37</v>
      </c>
      <c r="U50" s="17"/>
    </row>
    <row r="51" spans="1:21" ht="15" x14ac:dyDescent="0.25">
      <c r="A51" s="72" t="s">
        <v>428</v>
      </c>
      <c r="B51" s="72"/>
      <c r="C51" s="72"/>
      <c r="D51" s="72"/>
      <c r="E51" s="82">
        <f>IF(D51&gt;0,(GPA!$B$22-D51)/(GPA!$B$22-GPA!$B$24)*100,0)</f>
        <v>0</v>
      </c>
      <c r="F51" s="76"/>
      <c r="G51" s="76"/>
      <c r="H51" s="76"/>
      <c r="I51" s="76"/>
      <c r="J51" s="76"/>
      <c r="K51" s="76"/>
      <c r="L51" s="61" t="str">
        <f t="shared" si="1"/>
        <v xml:space="preserve"> </v>
      </c>
      <c r="M51" s="62"/>
      <c r="N51" s="62"/>
      <c r="O51" s="19"/>
      <c r="P51" s="21" t="s">
        <v>38</v>
      </c>
      <c r="U51" s="17"/>
    </row>
    <row r="52" spans="1:21" ht="15" x14ac:dyDescent="0.25">
      <c r="A52" s="72" t="s">
        <v>429</v>
      </c>
      <c r="B52" s="72"/>
      <c r="C52" s="72"/>
      <c r="D52" s="72"/>
      <c r="E52" s="82">
        <f>IF(D52&gt;0,(GPA!$B$22-D52)/(GPA!$B$22-GPA!$B$24)*100,0)</f>
        <v>0</v>
      </c>
      <c r="F52" s="76"/>
      <c r="G52" s="76"/>
      <c r="H52" s="76"/>
      <c r="I52" s="76"/>
      <c r="J52" s="76"/>
      <c r="K52" s="76"/>
      <c r="L52" s="61" t="str">
        <f t="shared" si="1"/>
        <v xml:space="preserve"> </v>
      </c>
      <c r="M52" s="62"/>
      <c r="N52" s="62"/>
      <c r="O52" s="19"/>
      <c r="P52" s="21" t="s">
        <v>39</v>
      </c>
      <c r="U52" s="17"/>
    </row>
    <row r="53" spans="1:21" ht="15" x14ac:dyDescent="0.25">
      <c r="A53" s="72" t="s">
        <v>430</v>
      </c>
      <c r="B53" s="72"/>
      <c r="C53" s="72"/>
      <c r="D53" s="72"/>
      <c r="E53" s="82">
        <f>IF(D53&gt;0,(GPA!$B$22-D53)/(GPA!$B$22-GPA!$B$24)*100,0)</f>
        <v>0</v>
      </c>
      <c r="F53" s="76"/>
      <c r="G53" s="76"/>
      <c r="H53" s="76"/>
      <c r="I53" s="76"/>
      <c r="J53" s="76"/>
      <c r="K53" s="76"/>
      <c r="L53" s="61" t="str">
        <f t="shared" si="1"/>
        <v xml:space="preserve"> </v>
      </c>
      <c r="M53" s="62"/>
      <c r="N53" s="62"/>
      <c r="O53" s="19"/>
      <c r="P53" s="21" t="s">
        <v>40</v>
      </c>
      <c r="U53" s="17"/>
    </row>
    <row r="54" spans="1:21" ht="45" customHeight="1" x14ac:dyDescent="0.25">
      <c r="A54" s="144" t="s">
        <v>354</v>
      </c>
      <c r="B54" s="144"/>
      <c r="C54" s="144"/>
      <c r="D54" s="68"/>
      <c r="E54" s="68"/>
      <c r="F54" s="68"/>
      <c r="G54" s="68"/>
      <c r="H54" s="68"/>
      <c r="I54" s="68"/>
      <c r="J54" s="68"/>
      <c r="K54"/>
      <c r="L54" s="62"/>
      <c r="M54" s="62"/>
      <c r="O54" s="21" t="s">
        <v>171</v>
      </c>
      <c r="U54" s="17"/>
    </row>
    <row r="55" spans="1:21" ht="15" x14ac:dyDescent="0.25">
      <c r="A55" s="72" t="s">
        <v>355</v>
      </c>
      <c r="B55" s="72"/>
      <c r="C55" s="72"/>
      <c r="D55" s="72"/>
      <c r="E55"/>
      <c r="F55" s="77"/>
      <c r="G55" s="77"/>
      <c r="H55" s="77"/>
      <c r="I55" s="77"/>
      <c r="J55" s="77"/>
      <c r="K55" s="77"/>
      <c r="L55" s="61" t="str">
        <f t="shared" ref="L55:L69" si="3">IF(ISBLANK(C55)," ",100-SUM(F55:K55))</f>
        <v xml:space="preserve"> </v>
      </c>
      <c r="M55" s="62"/>
      <c r="N55" s="62"/>
      <c r="P55" s="21" t="s">
        <v>172</v>
      </c>
      <c r="U55" s="17"/>
    </row>
    <row r="56" spans="1:21" ht="15" x14ac:dyDescent="0.25">
      <c r="A56" s="72" t="s">
        <v>356</v>
      </c>
      <c r="B56" s="72"/>
      <c r="C56" s="72"/>
      <c r="D56" s="72"/>
      <c r="E56"/>
      <c r="F56" s="77"/>
      <c r="G56" s="77"/>
      <c r="H56" s="77"/>
      <c r="I56" s="77"/>
      <c r="J56" s="77"/>
      <c r="K56" s="77"/>
      <c r="L56" s="61" t="str">
        <f t="shared" si="3"/>
        <v xml:space="preserve"> </v>
      </c>
      <c r="M56" s="62"/>
      <c r="N56" s="62"/>
      <c r="P56" s="21" t="s">
        <v>173</v>
      </c>
      <c r="U56" s="17"/>
    </row>
    <row r="57" spans="1:21" ht="15" x14ac:dyDescent="0.25">
      <c r="A57" s="72" t="s">
        <v>357</v>
      </c>
      <c r="B57" s="72"/>
      <c r="C57" s="72"/>
      <c r="D57" s="72"/>
      <c r="E57"/>
      <c r="F57" s="77"/>
      <c r="G57" s="77"/>
      <c r="H57" s="77"/>
      <c r="I57" s="77"/>
      <c r="J57" s="77"/>
      <c r="K57" s="77"/>
      <c r="L57" s="61" t="str">
        <f t="shared" si="3"/>
        <v xml:space="preserve"> </v>
      </c>
      <c r="M57" s="62"/>
      <c r="N57" s="62"/>
      <c r="P57" s="21" t="s">
        <v>174</v>
      </c>
      <c r="U57" s="17"/>
    </row>
    <row r="58" spans="1:21" ht="15" x14ac:dyDescent="0.25">
      <c r="A58" s="72" t="s">
        <v>358</v>
      </c>
      <c r="B58" s="72"/>
      <c r="C58" s="72"/>
      <c r="D58" s="72"/>
      <c r="E58"/>
      <c r="F58" s="77"/>
      <c r="G58" s="77"/>
      <c r="H58" s="77"/>
      <c r="I58" s="77"/>
      <c r="J58" s="77"/>
      <c r="K58" s="77"/>
      <c r="L58" s="61" t="str">
        <f t="shared" si="3"/>
        <v xml:space="preserve"> </v>
      </c>
      <c r="M58" s="62"/>
      <c r="N58" s="62"/>
      <c r="P58" s="21" t="s">
        <v>175</v>
      </c>
      <c r="U58" s="17"/>
    </row>
    <row r="59" spans="1:21" ht="15" x14ac:dyDescent="0.25">
      <c r="A59" s="72" t="s">
        <v>359</v>
      </c>
      <c r="B59" s="72"/>
      <c r="C59" s="72"/>
      <c r="D59" s="72"/>
      <c r="E59"/>
      <c r="F59" s="77"/>
      <c r="G59" s="77"/>
      <c r="H59" s="77"/>
      <c r="I59" s="77"/>
      <c r="J59" s="77"/>
      <c r="K59" s="77"/>
      <c r="L59" s="61" t="str">
        <f t="shared" si="3"/>
        <v xml:space="preserve"> </v>
      </c>
      <c r="M59" s="62"/>
      <c r="N59" s="62"/>
      <c r="P59" s="21" t="s">
        <v>176</v>
      </c>
      <c r="U59" s="17"/>
    </row>
    <row r="60" spans="1:21" ht="15" x14ac:dyDescent="0.25">
      <c r="A60" s="72" t="s">
        <v>360</v>
      </c>
      <c r="B60" s="72"/>
      <c r="C60" s="72"/>
      <c r="D60" s="72"/>
      <c r="E60"/>
      <c r="F60" s="77"/>
      <c r="G60" s="77"/>
      <c r="H60" s="77"/>
      <c r="I60" s="77"/>
      <c r="J60" s="77"/>
      <c r="K60" s="77"/>
      <c r="L60" s="61" t="str">
        <f t="shared" si="3"/>
        <v xml:space="preserve"> </v>
      </c>
      <c r="M60" s="62"/>
      <c r="N60" s="62"/>
      <c r="P60" s="21" t="s">
        <v>177</v>
      </c>
      <c r="U60" s="17"/>
    </row>
    <row r="61" spans="1:21" ht="15" x14ac:dyDescent="0.25">
      <c r="A61" s="72" t="s">
        <v>361</v>
      </c>
      <c r="B61" s="72"/>
      <c r="C61" s="72"/>
      <c r="D61" s="72"/>
      <c r="E61"/>
      <c r="F61" s="77"/>
      <c r="G61" s="77"/>
      <c r="H61" s="77"/>
      <c r="I61" s="77"/>
      <c r="J61" s="77"/>
      <c r="K61" s="77"/>
      <c r="L61" s="61" t="str">
        <f t="shared" si="3"/>
        <v xml:space="preserve"> </v>
      </c>
      <c r="M61" s="62"/>
      <c r="N61" s="62"/>
      <c r="P61" s="21" t="s">
        <v>178</v>
      </c>
      <c r="U61" s="17"/>
    </row>
    <row r="62" spans="1:21" ht="15" x14ac:dyDescent="0.25">
      <c r="A62" s="72" t="s">
        <v>362</v>
      </c>
      <c r="B62" s="72"/>
      <c r="C62" s="72"/>
      <c r="D62" s="72"/>
      <c r="E62"/>
      <c r="F62" s="77"/>
      <c r="G62" s="77"/>
      <c r="H62" s="77"/>
      <c r="I62" s="77"/>
      <c r="J62" s="77"/>
      <c r="K62" s="77"/>
      <c r="L62" s="61" t="str">
        <f t="shared" si="3"/>
        <v xml:space="preserve"> </v>
      </c>
      <c r="M62" s="62"/>
      <c r="N62" s="62"/>
      <c r="P62" s="21" t="s">
        <v>179</v>
      </c>
      <c r="U62" s="17"/>
    </row>
    <row r="63" spans="1:21" ht="15" x14ac:dyDescent="0.25">
      <c r="A63" s="72" t="s">
        <v>363</v>
      </c>
      <c r="B63" s="72"/>
      <c r="C63" s="72"/>
      <c r="D63" s="72"/>
      <c r="E63"/>
      <c r="F63" s="77"/>
      <c r="G63" s="77"/>
      <c r="H63" s="77"/>
      <c r="I63" s="77"/>
      <c r="J63" s="77"/>
      <c r="K63" s="77"/>
      <c r="L63" s="61" t="str">
        <f t="shared" si="3"/>
        <v xml:space="preserve"> </v>
      </c>
      <c r="M63" s="62"/>
      <c r="N63" s="62"/>
      <c r="P63" s="21" t="s">
        <v>180</v>
      </c>
      <c r="U63" s="17"/>
    </row>
    <row r="64" spans="1:21" ht="15" x14ac:dyDescent="0.25">
      <c r="A64" s="72" t="s">
        <v>364</v>
      </c>
      <c r="B64" s="72"/>
      <c r="C64" s="72"/>
      <c r="D64" s="72"/>
      <c r="E64"/>
      <c r="F64" s="77"/>
      <c r="G64" s="77"/>
      <c r="H64" s="77"/>
      <c r="I64" s="77"/>
      <c r="J64" s="77"/>
      <c r="K64" s="77"/>
      <c r="L64" s="61" t="str">
        <f t="shared" si="3"/>
        <v xml:space="preserve"> </v>
      </c>
      <c r="M64" s="62"/>
      <c r="N64" s="62"/>
      <c r="P64" s="21" t="s">
        <v>181</v>
      </c>
      <c r="U64" s="17"/>
    </row>
    <row r="65" spans="1:21" ht="15" x14ac:dyDescent="0.25">
      <c r="A65" s="72" t="s">
        <v>365</v>
      </c>
      <c r="B65" s="72"/>
      <c r="C65" s="72"/>
      <c r="D65" s="72"/>
      <c r="E65"/>
      <c r="F65" s="77"/>
      <c r="G65" s="77"/>
      <c r="H65" s="77"/>
      <c r="I65" s="77"/>
      <c r="J65" s="77"/>
      <c r="K65" s="77"/>
      <c r="L65" s="61" t="str">
        <f t="shared" si="3"/>
        <v xml:space="preserve"> </v>
      </c>
      <c r="M65" s="62"/>
      <c r="N65" s="62"/>
      <c r="P65" s="21" t="s">
        <v>182</v>
      </c>
      <c r="U65" s="17"/>
    </row>
    <row r="66" spans="1:21" ht="15" x14ac:dyDescent="0.25">
      <c r="A66" s="72" t="s">
        <v>366</v>
      </c>
      <c r="B66" s="72"/>
      <c r="C66" s="72"/>
      <c r="D66" s="72"/>
      <c r="E66"/>
      <c r="F66" s="77"/>
      <c r="G66" s="77"/>
      <c r="H66" s="77"/>
      <c r="I66" s="77"/>
      <c r="J66" s="77"/>
      <c r="K66" s="77"/>
      <c r="L66" s="61" t="str">
        <f t="shared" si="3"/>
        <v xml:space="preserve"> </v>
      </c>
      <c r="M66" s="62"/>
      <c r="N66" s="62"/>
      <c r="P66" s="21" t="s">
        <v>183</v>
      </c>
      <c r="U66" s="17"/>
    </row>
    <row r="67" spans="1:21" ht="15" x14ac:dyDescent="0.25">
      <c r="A67" s="72" t="s">
        <v>367</v>
      </c>
      <c r="B67" s="72"/>
      <c r="C67" s="72"/>
      <c r="D67" s="72"/>
      <c r="E67"/>
      <c r="F67" s="77"/>
      <c r="G67" s="77"/>
      <c r="H67" s="77"/>
      <c r="I67" s="77"/>
      <c r="J67" s="77"/>
      <c r="K67" s="77"/>
      <c r="L67" s="61" t="str">
        <f t="shared" si="3"/>
        <v xml:space="preserve"> </v>
      </c>
      <c r="M67" s="62"/>
      <c r="N67" s="62"/>
      <c r="P67" s="21" t="s">
        <v>184</v>
      </c>
      <c r="U67" s="17"/>
    </row>
    <row r="68" spans="1:21" ht="15" x14ac:dyDescent="0.25">
      <c r="A68" s="72" t="s">
        <v>368</v>
      </c>
      <c r="B68" s="72"/>
      <c r="C68" s="72"/>
      <c r="D68" s="72"/>
      <c r="E68"/>
      <c r="F68" s="77"/>
      <c r="G68" s="77"/>
      <c r="H68" s="77"/>
      <c r="I68" s="77"/>
      <c r="J68" s="77"/>
      <c r="K68" s="77"/>
      <c r="L68" s="61" t="str">
        <f t="shared" si="3"/>
        <v xml:space="preserve"> </v>
      </c>
      <c r="M68" s="62"/>
      <c r="N68" s="62"/>
      <c r="P68" s="21" t="s">
        <v>185</v>
      </c>
      <c r="U68" s="17"/>
    </row>
    <row r="69" spans="1:21" ht="15" x14ac:dyDescent="0.25">
      <c r="A69" s="72" t="s">
        <v>369</v>
      </c>
      <c r="B69" s="72"/>
      <c r="C69" s="72"/>
      <c r="D69" s="72"/>
      <c r="E69"/>
      <c r="F69" s="77"/>
      <c r="G69" s="77"/>
      <c r="H69" s="77"/>
      <c r="I69" s="77"/>
      <c r="J69" s="77"/>
      <c r="K69" s="77"/>
      <c r="L69" s="61" t="str">
        <f t="shared" si="3"/>
        <v xml:space="preserve"> </v>
      </c>
      <c r="M69" s="62"/>
      <c r="N69" s="62"/>
      <c r="P69" s="21" t="s">
        <v>186</v>
      </c>
      <c r="U69" s="17"/>
    </row>
    <row r="70" spans="1:21" ht="15" x14ac:dyDescent="0.25">
      <c r="A70" s="70" t="s">
        <v>339</v>
      </c>
      <c r="B70" s="68">
        <f>SUM(B55:B69)</f>
        <v>0</v>
      </c>
      <c r="C70" s="19"/>
      <c r="D70" s="19"/>
      <c r="E70" s="19"/>
      <c r="U70" s="74" t="s">
        <v>222</v>
      </c>
    </row>
    <row r="71" spans="1:21" ht="15" x14ac:dyDescent="0.25">
      <c r="A71" s="19"/>
      <c r="B71" s="19"/>
      <c r="C71" s="19"/>
      <c r="D71" s="19"/>
      <c r="E71" s="19"/>
      <c r="F71" s="19"/>
      <c r="G71" s="19"/>
      <c r="H71" s="19"/>
      <c r="I71" s="19"/>
      <c r="J71" s="19"/>
      <c r="U71" s="74" t="s">
        <v>223</v>
      </c>
    </row>
    <row r="72" spans="1:21" ht="15" x14ac:dyDescent="0.25">
      <c r="F72" s="19"/>
      <c r="G72" s="19"/>
      <c r="H72" s="19"/>
      <c r="I72" s="19"/>
      <c r="J72" s="19"/>
      <c r="U72" s="74" t="s">
        <v>224</v>
      </c>
    </row>
    <row r="73" spans="1:21" ht="15" x14ac:dyDescent="0.25">
      <c r="F73" s="19"/>
      <c r="G73" s="19"/>
      <c r="H73" s="19"/>
      <c r="I73" s="19"/>
      <c r="J73" s="19"/>
      <c r="U73" s="74" t="s">
        <v>225</v>
      </c>
    </row>
    <row r="74" spans="1:21" ht="15" x14ac:dyDescent="0.25">
      <c r="C74" s="19"/>
      <c r="D74" s="19"/>
      <c r="E74" s="19"/>
      <c r="F74" s="19"/>
      <c r="G74" s="19"/>
      <c r="H74" s="19"/>
      <c r="I74" s="19"/>
      <c r="J74" s="19"/>
      <c r="U74" s="74" t="s">
        <v>226</v>
      </c>
    </row>
    <row r="75" spans="1:21" ht="15" x14ac:dyDescent="0.25">
      <c r="U75" s="74" t="s">
        <v>227</v>
      </c>
    </row>
    <row r="76" spans="1:21" ht="15" x14ac:dyDescent="0.25">
      <c r="U76" s="74" t="s">
        <v>228</v>
      </c>
    </row>
    <row r="77" spans="1:21" ht="15" x14ac:dyDescent="0.25">
      <c r="U77" s="74" t="s">
        <v>229</v>
      </c>
    </row>
    <row r="78" spans="1:21" ht="15" x14ac:dyDescent="0.25">
      <c r="U78" s="74" t="s">
        <v>230</v>
      </c>
    </row>
    <row r="79" spans="1:21" ht="15" x14ac:dyDescent="0.25">
      <c r="U79" s="74" t="s">
        <v>231</v>
      </c>
    </row>
    <row r="80" spans="1:21" ht="15" x14ac:dyDescent="0.25">
      <c r="U80" s="74" t="s">
        <v>232</v>
      </c>
    </row>
    <row r="81" spans="21:21" ht="15" x14ac:dyDescent="0.25">
      <c r="U81" s="74" t="s">
        <v>233</v>
      </c>
    </row>
    <row r="82" spans="21:21" ht="15" x14ac:dyDescent="0.25">
      <c r="U82" s="74" t="s">
        <v>234</v>
      </c>
    </row>
    <row r="83" spans="21:21" ht="15" x14ac:dyDescent="0.25">
      <c r="U83" s="74" t="s">
        <v>235</v>
      </c>
    </row>
    <row r="84" spans="21:21" ht="15" x14ac:dyDescent="0.25">
      <c r="U84" s="74" t="s">
        <v>236</v>
      </c>
    </row>
    <row r="85" spans="21:21" ht="15" x14ac:dyDescent="0.25">
      <c r="U85" s="74" t="s">
        <v>237</v>
      </c>
    </row>
    <row r="86" spans="21:21" ht="15" x14ac:dyDescent="0.25">
      <c r="U86" s="74" t="s">
        <v>238</v>
      </c>
    </row>
    <row r="87" spans="21:21" ht="15" x14ac:dyDescent="0.25">
      <c r="U87" s="74" t="s">
        <v>239</v>
      </c>
    </row>
    <row r="88" spans="21:21" ht="15" x14ac:dyDescent="0.25">
      <c r="U88" s="74" t="s">
        <v>240</v>
      </c>
    </row>
    <row r="89" spans="21:21" ht="15" x14ac:dyDescent="0.25">
      <c r="U89" s="74" t="s">
        <v>241</v>
      </c>
    </row>
    <row r="90" spans="21:21" ht="15" x14ac:dyDescent="0.25">
      <c r="U90" s="74" t="s">
        <v>242</v>
      </c>
    </row>
    <row r="91" spans="21:21" ht="15" x14ac:dyDescent="0.25">
      <c r="U91" s="74" t="s">
        <v>243</v>
      </c>
    </row>
    <row r="92" spans="21:21" ht="15" x14ac:dyDescent="0.25">
      <c r="U92" s="74" t="s">
        <v>244</v>
      </c>
    </row>
    <row r="93" spans="21:21" ht="15" x14ac:dyDescent="0.25">
      <c r="U93" s="74" t="s">
        <v>245</v>
      </c>
    </row>
    <row r="94" spans="21:21" ht="15" x14ac:dyDescent="0.25">
      <c r="U94" s="74" t="s">
        <v>246</v>
      </c>
    </row>
    <row r="95" spans="21:21" ht="15" x14ac:dyDescent="0.25">
      <c r="U95" s="74" t="s">
        <v>247</v>
      </c>
    </row>
    <row r="96" spans="21:21" ht="15" x14ac:dyDescent="0.25">
      <c r="U96" s="74" t="s">
        <v>248</v>
      </c>
    </row>
    <row r="97" spans="21:21" ht="15" x14ac:dyDescent="0.25">
      <c r="U97" s="74" t="s">
        <v>249</v>
      </c>
    </row>
    <row r="98" spans="21:21" ht="15" x14ac:dyDescent="0.25">
      <c r="U98" s="74" t="s">
        <v>250</v>
      </c>
    </row>
    <row r="99" spans="21:21" ht="15" x14ac:dyDescent="0.25">
      <c r="U99" s="74" t="s">
        <v>251</v>
      </c>
    </row>
  </sheetData>
  <sheetProtection algorithmName="SHA-512" hashValue="DD4JpHDa5uTubIl5KDEgAvheotTXa7bQyatmOVQWxhklgRaVIIB2QnJ8imwSKZGo8Cse337XiP+aGcgXgeQo+A==" saltValue="4YeSj1kbLYF7hv2IT5e+/g==" spinCount="100000" sheet="1" objects="1" scenarios="1"/>
  <mergeCells count="3">
    <mergeCell ref="A8:J8"/>
    <mergeCell ref="A4:J6"/>
    <mergeCell ref="A54:C54"/>
  </mergeCells>
  <phoneticPr fontId="43" type="noConversion"/>
  <conditionalFormatting sqref="A12:L15 M14:N15 A54 D54:M54 A16:N53">
    <cfRule type="expression" dxfId="21" priority="15">
      <formula>OR(#REF!="No", #REF!="")</formula>
    </cfRule>
  </conditionalFormatting>
  <conditionalFormatting sqref="A55:N71">
    <cfRule type="expression" dxfId="20" priority="2">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L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M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J54 F55:K69 F15:K53" xr:uid="{2A951AD3-7DF7-41F5-A211-2E7857AF2A41}">
      <formula1>30</formula1>
      <formula2>100</formula2>
    </dataValidation>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115" zoomScaleNormal="115"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Applied Chemistry</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9" t="s">
        <v>566</v>
      </c>
      <c r="B7" s="139"/>
      <c r="C7" s="139"/>
      <c r="D7" s="139"/>
      <c r="E7" s="139"/>
      <c r="F7" s="139"/>
      <c r="G7" s="139"/>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5" t="s">
        <v>563</v>
      </c>
      <c r="F12" s="135" t="s">
        <v>562</v>
      </c>
      <c r="G12" s="86" t="s">
        <v>539</v>
      </c>
      <c r="H12"/>
      <c r="I12" s="19"/>
      <c r="J12" s="19"/>
      <c r="K12"/>
      <c r="L12"/>
      <c r="M12"/>
      <c r="N12" s="21" t="s">
        <v>19</v>
      </c>
      <c r="Z12" s="17"/>
    </row>
    <row r="13" spans="1:26" ht="15" x14ac:dyDescent="0.25">
      <c r="A13" s="153" t="s">
        <v>555</v>
      </c>
      <c r="B13" s="145"/>
      <c r="C13" s="146"/>
      <c r="D13" s="147"/>
      <c r="E13" s="96"/>
      <c r="F13" s="96"/>
      <c r="G13" s="98"/>
      <c r="H13"/>
      <c r="K13"/>
      <c r="L13"/>
      <c r="M13"/>
      <c r="N13" s="19"/>
      <c r="O13" s="21" t="s">
        <v>20</v>
      </c>
      <c r="Z13" s="17"/>
    </row>
    <row r="14" spans="1:26" ht="15" x14ac:dyDescent="0.25">
      <c r="A14" s="154"/>
      <c r="B14" s="141"/>
      <c r="C14" s="142"/>
      <c r="D14" s="143"/>
      <c r="E14" s="72"/>
      <c r="F14" s="72"/>
      <c r="G14" s="99"/>
      <c r="H14"/>
      <c r="L14" s="19"/>
      <c r="M14" s="19"/>
      <c r="N14" s="21" t="s">
        <v>21</v>
      </c>
      <c r="Z14" s="17"/>
    </row>
    <row r="15" spans="1:26" ht="14.45" customHeight="1" x14ac:dyDescent="0.25">
      <c r="A15" s="154"/>
      <c r="B15" s="141"/>
      <c r="C15" s="142"/>
      <c r="D15" s="143"/>
      <c r="E15" s="72"/>
      <c r="F15" s="72"/>
      <c r="G15" s="99"/>
      <c r="H15"/>
      <c r="L15" s="19"/>
      <c r="M15" s="19"/>
      <c r="N15" s="21" t="s">
        <v>22</v>
      </c>
      <c r="Z15" s="17"/>
    </row>
    <row r="16" spans="1:26" ht="15" x14ac:dyDescent="0.25">
      <c r="A16" s="154"/>
      <c r="B16" s="141"/>
      <c r="C16" s="142"/>
      <c r="D16" s="143"/>
      <c r="E16" s="72"/>
      <c r="F16" s="72"/>
      <c r="G16" s="99"/>
      <c r="H16"/>
      <c r="L16" s="19"/>
      <c r="M16" s="19"/>
      <c r="N16" s="21" t="s">
        <v>23</v>
      </c>
      <c r="Z16" s="17"/>
    </row>
    <row r="17" spans="1:26" ht="15" x14ac:dyDescent="0.25">
      <c r="A17" s="154"/>
      <c r="B17" s="141"/>
      <c r="C17" s="142"/>
      <c r="D17" s="143"/>
      <c r="E17" s="72"/>
      <c r="F17" s="72"/>
      <c r="G17" s="99"/>
      <c r="H17"/>
      <c r="L17" s="19"/>
      <c r="M17" s="19"/>
      <c r="N17" s="21" t="s">
        <v>24</v>
      </c>
      <c r="Z17" s="17"/>
    </row>
    <row r="18" spans="1:26" ht="15" x14ac:dyDescent="0.25">
      <c r="A18" s="154"/>
      <c r="B18" s="141"/>
      <c r="C18" s="142"/>
      <c r="D18" s="143"/>
      <c r="E18" s="72"/>
      <c r="F18" s="72"/>
      <c r="G18" s="99"/>
      <c r="H18"/>
      <c r="L18" s="19"/>
      <c r="M18" s="19"/>
      <c r="N18" s="21" t="s">
        <v>25</v>
      </c>
      <c r="Z18" s="17"/>
    </row>
    <row r="19" spans="1:26" ht="15" x14ac:dyDescent="0.25">
      <c r="A19" s="154"/>
      <c r="B19" s="141"/>
      <c r="C19" s="142"/>
      <c r="D19" s="143"/>
      <c r="E19" s="72"/>
      <c r="F19" s="72"/>
      <c r="G19" s="99"/>
      <c r="H19"/>
      <c r="L19" s="19"/>
      <c r="M19" s="19"/>
      <c r="N19" s="21" t="s">
        <v>26</v>
      </c>
      <c r="Z19" s="17"/>
    </row>
    <row r="20" spans="1:26" ht="15" x14ac:dyDescent="0.25">
      <c r="A20" s="154"/>
      <c r="B20" s="141"/>
      <c r="C20" s="142"/>
      <c r="D20" s="143"/>
      <c r="E20" s="72"/>
      <c r="F20" s="72"/>
      <c r="G20" s="99"/>
      <c r="H20"/>
      <c r="L20" s="19"/>
      <c r="M20" s="19"/>
      <c r="N20" s="21" t="s">
        <v>27</v>
      </c>
      <c r="Z20" s="17"/>
    </row>
    <row r="21" spans="1:26" ht="15" x14ac:dyDescent="0.25">
      <c r="A21" s="154"/>
      <c r="B21" s="141"/>
      <c r="C21" s="142"/>
      <c r="D21" s="143"/>
      <c r="E21" s="72"/>
      <c r="F21" s="72"/>
      <c r="G21" s="99"/>
      <c r="H21"/>
      <c r="L21" s="19"/>
      <c r="M21" s="19"/>
      <c r="N21" s="21" t="s">
        <v>28</v>
      </c>
      <c r="Z21" s="17"/>
    </row>
    <row r="22" spans="1:26" ht="15" x14ac:dyDescent="0.25">
      <c r="A22" s="155"/>
      <c r="B22" s="148"/>
      <c r="C22" s="149"/>
      <c r="D22" s="150"/>
      <c r="E22" s="97"/>
      <c r="F22" s="97"/>
      <c r="G22" s="100"/>
      <c r="H22"/>
      <c r="L22" s="19"/>
      <c r="M22" s="19"/>
      <c r="N22" s="21" t="s">
        <v>29</v>
      </c>
      <c r="Z22" s="17"/>
    </row>
    <row r="23" spans="1:26" ht="15" x14ac:dyDescent="0.25">
      <c r="A23" s="152" t="s">
        <v>556</v>
      </c>
      <c r="B23" s="145"/>
      <c r="C23" s="146"/>
      <c r="D23" s="147"/>
      <c r="E23" s="95"/>
      <c r="F23" s="95"/>
      <c r="G23" s="101"/>
      <c r="H23"/>
      <c r="L23" s="19"/>
      <c r="M23" s="19"/>
      <c r="N23" s="21" t="s">
        <v>30</v>
      </c>
      <c r="Z23" s="17"/>
    </row>
    <row r="24" spans="1:26" ht="15" x14ac:dyDescent="0.25">
      <c r="A24" s="152"/>
      <c r="B24" s="141"/>
      <c r="C24" s="142"/>
      <c r="D24" s="143"/>
      <c r="E24" s="72"/>
      <c r="F24" s="72"/>
      <c r="G24" s="99"/>
      <c r="H24"/>
      <c r="L24" s="19"/>
      <c r="M24" s="19"/>
      <c r="N24" s="21" t="s">
        <v>31</v>
      </c>
      <c r="Z24" s="17"/>
    </row>
    <row r="25" spans="1:26" ht="15" x14ac:dyDescent="0.25">
      <c r="A25" s="152"/>
      <c r="B25" s="141"/>
      <c r="C25" s="142"/>
      <c r="D25" s="143"/>
      <c r="E25" s="72"/>
      <c r="F25" s="72"/>
      <c r="G25" s="99"/>
      <c r="H25"/>
      <c r="L25" s="19"/>
      <c r="M25" s="19"/>
      <c r="N25" s="21" t="s">
        <v>32</v>
      </c>
      <c r="Z25" s="17"/>
    </row>
    <row r="26" spans="1:26" ht="15" x14ac:dyDescent="0.25">
      <c r="A26" s="152"/>
      <c r="B26" s="141"/>
      <c r="C26" s="142"/>
      <c r="D26" s="143"/>
      <c r="E26" s="72"/>
      <c r="F26" s="72"/>
      <c r="G26" s="99"/>
      <c r="H26"/>
      <c r="L26" s="19"/>
      <c r="M26" s="19"/>
      <c r="N26" s="21" t="s">
        <v>33</v>
      </c>
      <c r="Z26" s="17"/>
    </row>
    <row r="27" spans="1:26" ht="15" x14ac:dyDescent="0.25">
      <c r="A27" s="152"/>
      <c r="B27" s="141"/>
      <c r="C27" s="142"/>
      <c r="D27" s="143"/>
      <c r="E27" s="72"/>
      <c r="F27" s="72"/>
      <c r="G27" s="99"/>
      <c r="H27"/>
      <c r="L27" s="19"/>
      <c r="M27" s="19"/>
      <c r="N27" s="21" t="s">
        <v>34</v>
      </c>
      <c r="Z27" s="17"/>
    </row>
    <row r="28" spans="1:26" ht="15" x14ac:dyDescent="0.25">
      <c r="A28" s="152"/>
      <c r="B28" s="141"/>
      <c r="C28" s="142"/>
      <c r="D28" s="143"/>
      <c r="E28" s="72"/>
      <c r="F28" s="72"/>
      <c r="G28" s="99"/>
      <c r="H28"/>
      <c r="L28" s="19"/>
      <c r="M28" s="19"/>
      <c r="N28" s="21" t="s">
        <v>35</v>
      </c>
      <c r="Z28" s="17"/>
    </row>
    <row r="29" spans="1:26" ht="15" x14ac:dyDescent="0.25">
      <c r="A29" s="152"/>
      <c r="B29" s="141"/>
      <c r="C29" s="142"/>
      <c r="D29" s="143"/>
      <c r="E29" s="72"/>
      <c r="F29" s="72"/>
      <c r="G29" s="99"/>
      <c r="H29"/>
      <c r="L29" s="19"/>
      <c r="M29" s="19"/>
      <c r="N29" s="21" t="s">
        <v>36</v>
      </c>
      <c r="Z29" s="17"/>
    </row>
    <row r="30" spans="1:26" ht="15" x14ac:dyDescent="0.25">
      <c r="A30" s="152"/>
      <c r="B30" s="141"/>
      <c r="C30" s="142"/>
      <c r="D30" s="143"/>
      <c r="E30" s="72"/>
      <c r="F30" s="72"/>
      <c r="G30" s="99"/>
      <c r="H30"/>
      <c r="L30" s="19"/>
      <c r="M30" s="19"/>
      <c r="N30" s="21" t="s">
        <v>37</v>
      </c>
      <c r="Z30" s="17"/>
    </row>
    <row r="31" spans="1:26" ht="15" x14ac:dyDescent="0.25">
      <c r="A31" s="152"/>
      <c r="B31" s="141"/>
      <c r="C31" s="142"/>
      <c r="D31" s="143"/>
      <c r="E31" s="72"/>
      <c r="F31" s="72"/>
      <c r="G31" s="99"/>
      <c r="H31"/>
      <c r="L31" s="19"/>
      <c r="M31" s="19"/>
      <c r="N31" s="21" t="s">
        <v>38</v>
      </c>
      <c r="Z31" s="17"/>
    </row>
    <row r="32" spans="1:26" ht="15" x14ac:dyDescent="0.25">
      <c r="A32" s="152"/>
      <c r="B32" s="148"/>
      <c r="C32" s="149"/>
      <c r="D32" s="150"/>
      <c r="E32" s="94"/>
      <c r="F32" s="94"/>
      <c r="G32" s="102"/>
      <c r="H32"/>
      <c r="L32" s="19"/>
      <c r="M32" s="19"/>
      <c r="N32" s="21" t="s">
        <v>39</v>
      </c>
      <c r="Z32" s="17"/>
    </row>
    <row r="33" spans="1:26" ht="15" x14ac:dyDescent="0.25">
      <c r="A33" s="151" t="s">
        <v>557</v>
      </c>
      <c r="B33" s="145"/>
      <c r="C33" s="146"/>
      <c r="D33" s="147"/>
      <c r="E33" s="96"/>
      <c r="F33" s="96"/>
      <c r="G33" s="98"/>
      <c r="H33"/>
      <c r="L33" s="19"/>
      <c r="M33" s="19"/>
      <c r="N33" s="21" t="s">
        <v>40</v>
      </c>
      <c r="Z33" s="17"/>
    </row>
    <row r="34" spans="1:26" ht="15" x14ac:dyDescent="0.25">
      <c r="A34" s="152"/>
      <c r="B34" s="141"/>
      <c r="C34" s="142"/>
      <c r="D34" s="143"/>
      <c r="E34" s="72"/>
      <c r="F34" s="72"/>
      <c r="G34" s="99"/>
      <c r="H34"/>
      <c r="L34" s="19"/>
      <c r="M34" s="19"/>
      <c r="N34" s="21" t="s">
        <v>41</v>
      </c>
      <c r="Z34" s="17"/>
    </row>
    <row r="35" spans="1:26" ht="15" x14ac:dyDescent="0.25">
      <c r="A35" s="152"/>
      <c r="B35" s="141"/>
      <c r="C35" s="142"/>
      <c r="D35" s="143"/>
      <c r="E35" s="72"/>
      <c r="F35" s="72"/>
      <c r="G35" s="99"/>
      <c r="H35"/>
      <c r="L35" s="19"/>
      <c r="M35" s="19"/>
      <c r="N35" s="21" t="s">
        <v>42</v>
      </c>
      <c r="Z35" s="17"/>
    </row>
    <row r="36" spans="1:26" ht="15" x14ac:dyDescent="0.25">
      <c r="A36" s="152"/>
      <c r="B36" s="141"/>
      <c r="C36" s="142"/>
      <c r="D36" s="143"/>
      <c r="E36" s="72"/>
      <c r="F36" s="72"/>
      <c r="G36" s="99"/>
      <c r="H36"/>
      <c r="N36" s="21" t="s">
        <v>43</v>
      </c>
      <c r="Z36" s="17"/>
    </row>
    <row r="37" spans="1:26" ht="15" x14ac:dyDescent="0.25">
      <c r="A37" s="152"/>
      <c r="B37" s="141"/>
      <c r="C37" s="142"/>
      <c r="D37" s="143"/>
      <c r="E37" s="72"/>
      <c r="F37" s="72"/>
      <c r="G37" s="99"/>
      <c r="H37"/>
      <c r="N37" s="21" t="s">
        <v>44</v>
      </c>
      <c r="Z37" s="17"/>
    </row>
    <row r="38" spans="1:26" ht="15" x14ac:dyDescent="0.25">
      <c r="A38" s="152"/>
      <c r="B38" s="141"/>
      <c r="C38" s="142"/>
      <c r="D38" s="143"/>
      <c r="E38" s="72"/>
      <c r="F38" s="72"/>
      <c r="G38" s="99"/>
      <c r="H38"/>
      <c r="N38" s="21" t="s">
        <v>45</v>
      </c>
      <c r="Z38" s="17"/>
    </row>
    <row r="39" spans="1:26" ht="15" x14ac:dyDescent="0.25">
      <c r="A39" s="152"/>
      <c r="B39" s="141"/>
      <c r="C39" s="142"/>
      <c r="D39" s="143"/>
      <c r="E39" s="72"/>
      <c r="F39" s="72"/>
      <c r="G39" s="99"/>
      <c r="H39"/>
      <c r="N39" s="21" t="s">
        <v>46</v>
      </c>
      <c r="Z39" s="17"/>
    </row>
    <row r="40" spans="1:26" ht="15" x14ac:dyDescent="0.25">
      <c r="A40" s="152"/>
      <c r="B40" s="141"/>
      <c r="C40" s="142"/>
      <c r="D40" s="143"/>
      <c r="E40" s="72"/>
      <c r="F40" s="72"/>
      <c r="G40" s="99"/>
      <c r="H40"/>
      <c r="N40" s="21" t="s">
        <v>47</v>
      </c>
      <c r="Z40" s="17"/>
    </row>
    <row r="41" spans="1:26" ht="15" x14ac:dyDescent="0.25">
      <c r="A41" s="152"/>
      <c r="B41" s="141"/>
      <c r="C41" s="142"/>
      <c r="D41" s="143"/>
      <c r="E41" s="72"/>
      <c r="F41" s="72"/>
      <c r="G41" s="99"/>
      <c r="H41"/>
      <c r="N41" s="21" t="s">
        <v>48</v>
      </c>
      <c r="Z41" s="17"/>
    </row>
    <row r="42" spans="1:26" ht="15" x14ac:dyDescent="0.25">
      <c r="A42" s="152"/>
      <c r="B42" s="148"/>
      <c r="C42" s="149"/>
      <c r="D42" s="150"/>
      <c r="E42" s="94"/>
      <c r="F42" s="94"/>
      <c r="G42" s="102"/>
      <c r="H42"/>
      <c r="N42" s="21" t="s">
        <v>49</v>
      </c>
      <c r="Z42" s="17"/>
    </row>
    <row r="43" spans="1:26" ht="15" customHeight="1" x14ac:dyDescent="0.25">
      <c r="A43" s="151" t="s">
        <v>558</v>
      </c>
      <c r="B43" s="145"/>
      <c r="C43" s="146"/>
      <c r="D43" s="147"/>
      <c r="E43" s="96"/>
      <c r="F43" s="96"/>
      <c r="G43" s="98"/>
      <c r="H43"/>
      <c r="O43" s="21" t="s">
        <v>50</v>
      </c>
      <c r="Z43" s="17"/>
    </row>
    <row r="44" spans="1:26" ht="15" customHeight="1" x14ac:dyDescent="0.25">
      <c r="A44" s="152"/>
      <c r="B44" s="141"/>
      <c r="C44" s="142"/>
      <c r="D44" s="143"/>
      <c r="E44" s="72"/>
      <c r="F44" s="72"/>
      <c r="G44" s="99"/>
      <c r="N44" s="21" t="s">
        <v>171</v>
      </c>
      <c r="Z44" s="17"/>
    </row>
    <row r="45" spans="1:26" ht="15" customHeight="1" x14ac:dyDescent="0.25">
      <c r="A45" s="152"/>
      <c r="B45" s="141"/>
      <c r="C45" s="142"/>
      <c r="D45" s="143"/>
      <c r="E45" s="72"/>
      <c r="F45" s="72"/>
      <c r="G45" s="99"/>
      <c r="O45" s="74" t="s">
        <v>172</v>
      </c>
      <c r="T45" s="21" t="s">
        <v>172</v>
      </c>
      <c r="Z45" s="17"/>
    </row>
    <row r="46" spans="1:26" ht="15" customHeight="1" x14ac:dyDescent="0.25">
      <c r="A46" s="152"/>
      <c r="B46" s="141"/>
      <c r="C46" s="142"/>
      <c r="D46" s="143"/>
      <c r="E46" s="72"/>
      <c r="F46" s="72"/>
      <c r="G46" s="99"/>
      <c r="O46" s="74" t="s">
        <v>173</v>
      </c>
      <c r="T46" s="21" t="s">
        <v>173</v>
      </c>
      <c r="Z46" s="17"/>
    </row>
    <row r="47" spans="1:26" ht="15" customHeight="1" x14ac:dyDescent="0.25">
      <c r="A47" s="152"/>
      <c r="B47" s="141"/>
      <c r="C47" s="142"/>
      <c r="D47" s="143"/>
      <c r="E47" s="72"/>
      <c r="F47" s="72"/>
      <c r="G47" s="99"/>
      <c r="O47" s="74" t="s">
        <v>174</v>
      </c>
      <c r="T47" s="21" t="s">
        <v>174</v>
      </c>
      <c r="Z47" s="17"/>
    </row>
    <row r="48" spans="1:26" ht="15" customHeight="1" x14ac:dyDescent="0.25">
      <c r="A48" s="152"/>
      <c r="B48" s="141"/>
      <c r="C48" s="142"/>
      <c r="D48" s="143"/>
      <c r="E48" s="72"/>
      <c r="F48" s="72"/>
      <c r="G48" s="99"/>
      <c r="O48" s="74" t="s">
        <v>175</v>
      </c>
      <c r="T48" s="21" t="s">
        <v>175</v>
      </c>
      <c r="Z48" s="17"/>
    </row>
    <row r="49" spans="1:26" ht="15" customHeight="1" x14ac:dyDescent="0.25">
      <c r="A49" s="152"/>
      <c r="B49" s="141"/>
      <c r="C49" s="142"/>
      <c r="D49" s="143"/>
      <c r="E49" s="72"/>
      <c r="F49" s="72"/>
      <c r="G49" s="99"/>
      <c r="O49" s="74" t="s">
        <v>176</v>
      </c>
      <c r="T49" s="21" t="s">
        <v>176</v>
      </c>
      <c r="Z49" s="17"/>
    </row>
    <row r="50" spans="1:26" ht="15" customHeight="1" x14ac:dyDescent="0.25">
      <c r="A50" s="152"/>
      <c r="B50" s="141"/>
      <c r="C50" s="142"/>
      <c r="D50" s="143"/>
      <c r="E50" s="72"/>
      <c r="F50" s="72"/>
      <c r="G50" s="99"/>
      <c r="O50" s="74" t="s">
        <v>177</v>
      </c>
      <c r="T50" s="21" t="s">
        <v>177</v>
      </c>
      <c r="Z50" s="17"/>
    </row>
    <row r="51" spans="1:26" ht="15" customHeight="1" x14ac:dyDescent="0.25">
      <c r="A51" s="152"/>
      <c r="B51" s="141"/>
      <c r="C51" s="142"/>
      <c r="D51" s="143"/>
      <c r="E51" s="72"/>
      <c r="F51" s="72"/>
      <c r="G51" s="99"/>
      <c r="O51" s="74" t="s">
        <v>178</v>
      </c>
      <c r="T51" s="21" t="s">
        <v>178</v>
      </c>
      <c r="Z51" s="17"/>
    </row>
    <row r="52" spans="1:26" ht="15" customHeight="1" x14ac:dyDescent="0.25">
      <c r="A52" s="152"/>
      <c r="B52" s="148"/>
      <c r="C52" s="149"/>
      <c r="D52" s="150"/>
      <c r="E52" s="94"/>
      <c r="F52" s="94"/>
      <c r="G52" s="102"/>
      <c r="O52" s="74" t="s">
        <v>179</v>
      </c>
      <c r="T52" s="21" t="s">
        <v>179</v>
      </c>
      <c r="Z52" s="17"/>
    </row>
    <row r="53" spans="1:26" ht="15" customHeight="1" x14ac:dyDescent="0.25">
      <c r="A53" s="151" t="s">
        <v>559</v>
      </c>
      <c r="B53" s="145"/>
      <c r="C53" s="146"/>
      <c r="D53" s="147"/>
      <c r="E53" s="96"/>
      <c r="F53" s="96"/>
      <c r="G53" s="98"/>
      <c r="H53"/>
      <c r="O53" s="74" t="s">
        <v>180</v>
      </c>
      <c r="T53" s="21" t="s">
        <v>180</v>
      </c>
      <c r="Z53" s="17"/>
    </row>
    <row r="54" spans="1:26" ht="15" customHeight="1" x14ac:dyDescent="0.25">
      <c r="A54" s="152"/>
      <c r="B54" s="141"/>
      <c r="C54" s="142"/>
      <c r="D54" s="143"/>
      <c r="E54" s="72"/>
      <c r="F54" s="72"/>
      <c r="G54" s="99"/>
      <c r="H54"/>
      <c r="O54" s="74" t="s">
        <v>181</v>
      </c>
      <c r="T54" s="21" t="s">
        <v>181</v>
      </c>
      <c r="Z54" s="17"/>
    </row>
    <row r="55" spans="1:26" ht="15" customHeight="1" x14ac:dyDescent="0.25">
      <c r="A55" s="152"/>
      <c r="B55" s="141"/>
      <c r="C55" s="142"/>
      <c r="D55" s="143"/>
      <c r="E55" s="72"/>
      <c r="F55" s="72"/>
      <c r="G55" s="99"/>
      <c r="H55"/>
      <c r="O55" s="74" t="s">
        <v>182</v>
      </c>
      <c r="T55" s="21" t="s">
        <v>182</v>
      </c>
      <c r="Z55" s="17"/>
    </row>
    <row r="56" spans="1:26" ht="15" customHeight="1" x14ac:dyDescent="0.25">
      <c r="A56" s="152"/>
      <c r="B56" s="141"/>
      <c r="C56" s="142"/>
      <c r="D56" s="143"/>
      <c r="E56" s="72"/>
      <c r="F56" s="72"/>
      <c r="G56" s="99"/>
      <c r="H56"/>
      <c r="O56" s="74" t="s">
        <v>183</v>
      </c>
      <c r="T56" s="21" t="s">
        <v>183</v>
      </c>
      <c r="Z56" s="17"/>
    </row>
    <row r="57" spans="1:26" ht="15" customHeight="1" x14ac:dyDescent="0.25">
      <c r="A57" s="152"/>
      <c r="B57" s="141"/>
      <c r="C57" s="142"/>
      <c r="D57" s="143"/>
      <c r="E57" s="72"/>
      <c r="F57" s="72"/>
      <c r="G57" s="99"/>
      <c r="H57"/>
      <c r="O57" s="74" t="s">
        <v>184</v>
      </c>
      <c r="T57" s="21" t="s">
        <v>184</v>
      </c>
      <c r="Z57" s="17"/>
    </row>
    <row r="58" spans="1:26" ht="15" customHeight="1" x14ac:dyDescent="0.25">
      <c r="A58" s="152"/>
      <c r="B58" s="141"/>
      <c r="C58" s="142"/>
      <c r="D58" s="143"/>
      <c r="E58" s="72"/>
      <c r="F58" s="72"/>
      <c r="G58" s="99"/>
      <c r="H58"/>
      <c r="O58" s="74" t="s">
        <v>185</v>
      </c>
      <c r="T58" s="21" t="s">
        <v>185</v>
      </c>
      <c r="Z58" s="17"/>
    </row>
    <row r="59" spans="1:26" ht="15" customHeight="1" x14ac:dyDescent="0.25">
      <c r="A59" s="152"/>
      <c r="B59" s="141"/>
      <c r="C59" s="142"/>
      <c r="D59" s="143"/>
      <c r="E59" s="72"/>
      <c r="F59" s="72"/>
      <c r="G59" s="99"/>
      <c r="H59"/>
      <c r="O59" s="74" t="s">
        <v>186</v>
      </c>
      <c r="T59" s="21" t="s">
        <v>186</v>
      </c>
      <c r="Z59" s="17"/>
    </row>
    <row r="60" spans="1:26" ht="15" customHeight="1" x14ac:dyDescent="0.25">
      <c r="A60" s="152"/>
      <c r="B60" s="141"/>
      <c r="C60" s="142"/>
      <c r="D60" s="143"/>
      <c r="E60" s="72"/>
      <c r="F60" s="72"/>
      <c r="G60" s="99"/>
      <c r="H60"/>
      <c r="O60" s="74" t="s">
        <v>187</v>
      </c>
      <c r="T60" s="21" t="s">
        <v>187</v>
      </c>
      <c r="Z60" s="17"/>
    </row>
    <row r="61" spans="1:26" ht="15" customHeight="1" x14ac:dyDescent="0.25">
      <c r="A61" s="152"/>
      <c r="B61" s="141"/>
      <c r="C61" s="142"/>
      <c r="D61" s="143"/>
      <c r="E61" s="72"/>
      <c r="F61" s="72"/>
      <c r="G61" s="99"/>
      <c r="H61"/>
      <c r="O61" s="74" t="s">
        <v>188</v>
      </c>
      <c r="T61" s="21" t="s">
        <v>188</v>
      </c>
      <c r="Z61" s="17"/>
    </row>
    <row r="62" spans="1:26" ht="15" customHeight="1" x14ac:dyDescent="0.25">
      <c r="A62" s="152"/>
      <c r="B62" s="148"/>
      <c r="C62" s="149"/>
      <c r="D62" s="150"/>
      <c r="E62" s="97"/>
      <c r="F62" s="97"/>
      <c r="G62" s="100"/>
      <c r="H62"/>
      <c r="O62" s="74" t="s">
        <v>189</v>
      </c>
      <c r="T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TuCjyJAWl2SHewrIOcQqY+J5Loi1tyGp4a7LiNcvsbfhxlQ6LwapL6Toqy9gg5AHgukbNI5yTf4k0EoTESn5vw==" saltValue="erqqQsxYLOYlFro2V7OjUw=="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44:M52 I53:M62 H63:L64">
    <cfRule type="expression" dxfId="19" priority="11">
      <formula>OR(#REF!="No", #REF!="")</formula>
    </cfRule>
  </conditionalFormatting>
  <conditionalFormatting sqref="I12:J12 H65:S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6" t="s">
        <v>527</v>
      </c>
      <c r="B1" s="157"/>
      <c r="C1" s="157"/>
      <c r="D1" s="157"/>
      <c r="E1" s="157"/>
      <c r="F1" s="157"/>
      <c r="G1" s="157"/>
      <c r="H1" s="157"/>
      <c r="I1" s="157"/>
      <c r="J1" s="157"/>
      <c r="K1" s="158"/>
    </row>
    <row r="2" spans="1:14" x14ac:dyDescent="0.25">
      <c r="A2" s="159"/>
      <c r="B2" s="160"/>
      <c r="C2" s="160"/>
      <c r="D2" s="160"/>
      <c r="E2" s="160"/>
      <c r="F2" s="160"/>
      <c r="G2" s="160"/>
      <c r="H2" s="160"/>
      <c r="I2" s="160"/>
      <c r="J2" s="160"/>
      <c r="K2" s="161"/>
    </row>
    <row r="3" spans="1:14" ht="26.25" customHeight="1" x14ac:dyDescent="0.25">
      <c r="A3" s="170" t="s">
        <v>564</v>
      </c>
      <c r="B3" s="171"/>
      <c r="C3" s="171"/>
      <c r="D3" s="171"/>
      <c r="E3" s="171"/>
      <c r="F3" s="171"/>
      <c r="G3" s="171"/>
      <c r="H3" s="171"/>
      <c r="I3" s="171"/>
      <c r="J3" s="171"/>
      <c r="K3" s="172"/>
      <c r="L3" s="86"/>
      <c r="M3" s="86"/>
      <c r="N3" s="86"/>
    </row>
    <row r="4" spans="1:14" ht="60.75" customHeight="1" thickBot="1" x14ac:dyDescent="0.3">
      <c r="A4" s="173"/>
      <c r="B4" s="174"/>
      <c r="C4" s="174"/>
      <c r="D4" s="174"/>
      <c r="E4" s="174"/>
      <c r="F4" s="174"/>
      <c r="G4" s="174"/>
      <c r="H4" s="174"/>
      <c r="I4" s="174"/>
      <c r="J4" s="174"/>
      <c r="K4" s="175"/>
      <c r="L4" s="86"/>
      <c r="M4" s="86"/>
      <c r="N4" s="86"/>
    </row>
    <row r="5" spans="1:14" ht="18.75" customHeight="1" x14ac:dyDescent="0.25">
      <c r="A5" s="85" t="s">
        <v>528</v>
      </c>
      <c r="B5" s="92" t="s">
        <v>525</v>
      </c>
      <c r="L5" s="86"/>
      <c r="M5" s="86"/>
      <c r="N5" s="86"/>
    </row>
    <row r="6" spans="1:14" ht="49.5" customHeight="1" x14ac:dyDescent="0.25">
      <c r="A6" s="165" t="s">
        <v>529</v>
      </c>
      <c r="B6" s="91"/>
      <c r="C6" s="167" t="s">
        <v>534</v>
      </c>
      <c r="D6" s="168"/>
      <c r="E6" s="168"/>
      <c r="F6" s="168"/>
      <c r="G6" s="168"/>
      <c r="H6" s="168"/>
      <c r="I6" s="168"/>
      <c r="J6" s="168"/>
      <c r="K6" s="169"/>
      <c r="L6" s="86"/>
      <c r="M6" s="86"/>
      <c r="N6" s="86"/>
    </row>
    <row r="7" spans="1:14" ht="111.75" customHeight="1" x14ac:dyDescent="0.25">
      <c r="A7" s="166"/>
      <c r="B7" s="162"/>
      <c r="C7" s="163"/>
      <c r="D7" s="163"/>
      <c r="E7" s="163"/>
      <c r="F7" s="163"/>
      <c r="G7" s="163"/>
      <c r="H7" s="163"/>
      <c r="I7" s="163"/>
      <c r="J7" s="163"/>
      <c r="K7" s="164"/>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5" t="s">
        <v>531</v>
      </c>
      <c r="B10" s="91"/>
      <c r="C10" s="167" t="s">
        <v>543</v>
      </c>
      <c r="D10" s="168"/>
      <c r="E10" s="168"/>
      <c r="F10" s="168"/>
      <c r="G10" s="168"/>
      <c r="H10" s="168"/>
      <c r="I10" s="168"/>
      <c r="J10" s="168"/>
      <c r="K10" s="169"/>
      <c r="L10" s="86"/>
      <c r="M10" s="86"/>
      <c r="N10" s="86"/>
    </row>
    <row r="11" spans="1:14" ht="87" customHeight="1" x14ac:dyDescent="0.25">
      <c r="A11" s="166"/>
      <c r="B11" s="162"/>
      <c r="C11" s="163"/>
      <c r="D11" s="163"/>
      <c r="E11" s="163"/>
      <c r="F11" s="163"/>
      <c r="G11" s="163"/>
      <c r="H11" s="163"/>
      <c r="I11" s="163"/>
      <c r="J11" s="163"/>
      <c r="K11" s="164"/>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5" t="s">
        <v>533</v>
      </c>
      <c r="B14" s="91"/>
      <c r="C14" s="167" t="s">
        <v>540</v>
      </c>
      <c r="D14" s="168"/>
      <c r="E14" s="168"/>
      <c r="F14" s="168"/>
      <c r="G14" s="168"/>
      <c r="H14" s="168"/>
      <c r="I14" s="168"/>
      <c r="J14" s="168"/>
      <c r="K14" s="169"/>
      <c r="L14" s="86"/>
      <c r="M14" s="86"/>
      <c r="N14" s="86"/>
    </row>
    <row r="15" spans="1:14" ht="28.5" customHeight="1" x14ac:dyDescent="0.25">
      <c r="A15" s="166"/>
      <c r="B15" s="162"/>
      <c r="C15" s="163"/>
      <c r="D15" s="163"/>
      <c r="E15" s="163"/>
      <c r="F15" s="163"/>
      <c r="G15" s="163"/>
      <c r="H15" s="163"/>
      <c r="I15" s="163"/>
      <c r="J15" s="163"/>
      <c r="K15" s="164"/>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Xd9BceEOMQDtjUo77T4MW4FdITvn/htMMRlX2NYNiSfg39A35y8izPqP4ScqyveiyVhmriu62T++yPcx6Pp8aQ==" saltValue="G/Ne/Hhm9WaEAu7NU9i6EA=="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2">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 operator="lessThan" allowBlank="1" showInputMessage="1" showErrorMessage="1" promptTitle="English test" prompt="Please write the relevant reference number to allow for online verification of your English test" sqref="B7:K7" xr:uid="{E20C00B0-6A4A-45DB-AE19-54B3FF34A359}"/>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130" zoomScaleNormal="13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5" t="s">
        <v>544</v>
      </c>
      <c r="B1" s="195"/>
      <c r="C1" s="195"/>
      <c r="D1" s="195"/>
      <c r="E1" s="195"/>
      <c r="F1" s="195"/>
      <c r="G1" s="195"/>
      <c r="H1" s="195"/>
      <c r="I1" s="195"/>
      <c r="J1" s="195"/>
      <c r="K1" s="17"/>
      <c r="L1" s="17"/>
      <c r="M1" s="17"/>
    </row>
    <row r="2" spans="1:13" ht="22.5" x14ac:dyDescent="0.3">
      <c r="A2" s="196"/>
      <c r="B2" s="196"/>
      <c r="C2" s="196"/>
      <c r="D2" s="196"/>
      <c r="E2" s="196"/>
      <c r="F2" s="196"/>
      <c r="G2" s="196"/>
      <c r="H2" s="196"/>
      <c r="I2" s="196"/>
      <c r="J2" s="196"/>
      <c r="K2" s="17"/>
      <c r="L2" s="17"/>
      <c r="M2" s="17"/>
    </row>
    <row r="3" spans="1:13" s="1" customFormat="1" ht="15" customHeight="1" x14ac:dyDescent="0.25">
      <c r="A3" s="189" t="s">
        <v>545</v>
      </c>
      <c r="B3" s="190"/>
      <c r="C3" s="190"/>
      <c r="D3" s="190"/>
      <c r="E3" s="190"/>
      <c r="F3" s="190"/>
      <c r="G3" s="190"/>
      <c r="H3" s="190"/>
      <c r="I3" s="190"/>
      <c r="J3" s="190"/>
      <c r="K3" s="41"/>
      <c r="L3" s="41"/>
      <c r="M3" s="41"/>
    </row>
    <row r="4" spans="1:13" ht="15.75" customHeight="1" x14ac:dyDescent="0.25">
      <c r="A4" s="189"/>
      <c r="B4" s="190"/>
      <c r="C4" s="190"/>
      <c r="D4" s="190"/>
      <c r="E4" s="190"/>
      <c r="F4" s="190"/>
      <c r="G4" s="190"/>
      <c r="H4" s="190"/>
      <c r="I4" s="190"/>
      <c r="J4" s="190"/>
      <c r="K4" s="17"/>
      <c r="L4" s="17"/>
      <c r="M4" s="17"/>
    </row>
    <row r="5" spans="1:13" ht="15" customHeight="1" x14ac:dyDescent="0.25">
      <c r="A5" s="189"/>
      <c r="B5" s="190"/>
      <c r="C5" s="190"/>
      <c r="D5" s="190"/>
      <c r="E5" s="190"/>
      <c r="F5" s="190"/>
      <c r="G5" s="190"/>
      <c r="H5" s="190"/>
      <c r="I5" s="190"/>
      <c r="J5" s="190"/>
      <c r="K5" s="17"/>
      <c r="L5" s="17"/>
      <c r="M5" s="17"/>
    </row>
    <row r="6" spans="1:13" ht="58.5" customHeight="1" thickBot="1" x14ac:dyDescent="0.3">
      <c r="A6" s="191"/>
      <c r="B6" s="192"/>
      <c r="C6" s="192"/>
      <c r="D6" s="192"/>
      <c r="E6" s="192"/>
      <c r="F6" s="192"/>
      <c r="G6" s="192"/>
      <c r="H6" s="192"/>
      <c r="I6" s="192"/>
      <c r="J6" s="192"/>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97">
        <f>GPA!B10</f>
        <v>0</v>
      </c>
      <c r="C8" s="198"/>
      <c r="D8" s="198"/>
      <c r="E8" s="198"/>
      <c r="F8" s="198"/>
      <c r="G8" s="198"/>
      <c r="H8" s="198"/>
      <c r="I8" s="198"/>
      <c r="J8" s="199"/>
      <c r="K8" s="17"/>
      <c r="L8" s="17"/>
      <c r="M8" s="17"/>
    </row>
    <row r="9" spans="1:13" x14ac:dyDescent="0.25">
      <c r="A9" s="105" t="s">
        <v>1</v>
      </c>
      <c r="B9" s="200">
        <f>GPA!B11</f>
        <v>0</v>
      </c>
      <c r="C9" s="201"/>
      <c r="D9" s="201"/>
      <c r="E9" s="201"/>
      <c r="F9" s="201"/>
      <c r="G9" s="201"/>
      <c r="H9" s="201"/>
      <c r="I9" s="201"/>
      <c r="J9" s="202"/>
      <c r="K9" s="17"/>
      <c r="L9" s="17"/>
      <c r="M9" s="17"/>
    </row>
    <row r="10" spans="1:13" x14ac:dyDescent="0.25">
      <c r="A10" s="105" t="s">
        <v>0</v>
      </c>
      <c r="B10" s="200">
        <f>GPA!B12</f>
        <v>0</v>
      </c>
      <c r="C10" s="201"/>
      <c r="D10" s="201"/>
      <c r="E10" s="201"/>
      <c r="F10" s="201"/>
      <c r="G10" s="201"/>
      <c r="H10" s="201"/>
      <c r="I10" s="201"/>
      <c r="J10" s="202"/>
      <c r="K10" s="17"/>
      <c r="L10" s="17"/>
      <c r="M10" s="17"/>
    </row>
    <row r="11" spans="1:13" ht="15.75" thickBot="1" x14ac:dyDescent="0.3">
      <c r="A11" s="106" t="s">
        <v>2</v>
      </c>
      <c r="B11" s="203">
        <f>GPA!B15</f>
        <v>0</v>
      </c>
      <c r="C11" s="204"/>
      <c r="D11" s="204"/>
      <c r="E11" s="204"/>
      <c r="F11" s="204"/>
      <c r="G11" s="204"/>
      <c r="H11" s="204"/>
      <c r="I11" s="204"/>
      <c r="J11" s="205"/>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6"/>
      <c r="I13" s="176"/>
      <c r="J13" s="103"/>
      <c r="K13" s="17"/>
      <c r="L13" s="17"/>
      <c r="M13" s="17"/>
    </row>
    <row r="14" spans="1:13" ht="22.5" x14ac:dyDescent="0.3">
      <c r="A14" s="108" t="s">
        <v>253</v>
      </c>
      <c r="B14" s="109"/>
      <c r="C14" s="110"/>
      <c r="D14" s="110"/>
      <c r="E14" s="206" t="str">
        <f>IF(ISBLANK(A17)=TRUE,"THIS AREA IS MANDATORY; you must fill it out.","")</f>
        <v/>
      </c>
      <c r="F14" s="206"/>
      <c r="G14" s="206"/>
      <c r="H14" s="206"/>
      <c r="I14" s="206"/>
      <c r="J14" s="207"/>
      <c r="K14" s="17"/>
      <c r="L14" s="17"/>
      <c r="M14" s="17"/>
    </row>
    <row r="15" spans="1:13" x14ac:dyDescent="0.25">
      <c r="A15" s="27"/>
      <c r="B15" s="17"/>
      <c r="C15" s="17"/>
      <c r="D15" s="17"/>
      <c r="E15" s="17"/>
      <c r="F15" s="17"/>
      <c r="G15" s="17"/>
      <c r="H15" s="17"/>
      <c r="I15" s="17"/>
      <c r="J15" s="103"/>
      <c r="K15" s="17"/>
      <c r="L15" s="17"/>
      <c r="M15" s="17"/>
    </row>
    <row r="16" spans="1:13" x14ac:dyDescent="0.25">
      <c r="A16" s="214" t="s">
        <v>298</v>
      </c>
      <c r="B16" s="215"/>
      <c r="C16" s="215"/>
      <c r="D16" s="215"/>
      <c r="E16" s="215"/>
      <c r="F16" s="215"/>
      <c r="G16" s="215"/>
      <c r="H16" s="215"/>
      <c r="I16" s="215"/>
      <c r="J16" s="216"/>
      <c r="K16" s="17"/>
      <c r="L16" s="17"/>
      <c r="M16" s="17"/>
    </row>
    <row r="17" spans="1:13" x14ac:dyDescent="0.25">
      <c r="A17" s="217" t="s">
        <v>298</v>
      </c>
      <c r="B17" s="218"/>
      <c r="C17" s="218"/>
      <c r="D17" s="218"/>
      <c r="E17" s="218"/>
      <c r="F17" s="218"/>
      <c r="G17" s="218"/>
      <c r="H17" s="218"/>
      <c r="I17" s="218"/>
      <c r="J17" s="219"/>
      <c r="K17" s="17"/>
      <c r="L17" s="17"/>
      <c r="M17" s="17"/>
    </row>
    <row r="18" spans="1:13" x14ac:dyDescent="0.25">
      <c r="A18" s="217"/>
      <c r="B18" s="218"/>
      <c r="C18" s="218"/>
      <c r="D18" s="218"/>
      <c r="E18" s="218"/>
      <c r="F18" s="218"/>
      <c r="G18" s="218"/>
      <c r="H18" s="218"/>
      <c r="I18" s="218"/>
      <c r="J18" s="219"/>
      <c r="K18" s="17"/>
      <c r="L18" s="17"/>
      <c r="M18" s="17"/>
    </row>
    <row r="19" spans="1:13" x14ac:dyDescent="0.25">
      <c r="A19" s="217"/>
      <c r="B19" s="218"/>
      <c r="C19" s="218"/>
      <c r="D19" s="218"/>
      <c r="E19" s="218"/>
      <c r="F19" s="218"/>
      <c r="G19" s="218"/>
      <c r="H19" s="218"/>
      <c r="I19" s="218"/>
      <c r="J19" s="219"/>
      <c r="K19" s="17"/>
      <c r="L19" s="17"/>
      <c r="M19" s="17"/>
    </row>
    <row r="20" spans="1:13" x14ac:dyDescent="0.25">
      <c r="A20" s="217"/>
      <c r="B20" s="218"/>
      <c r="C20" s="218"/>
      <c r="D20" s="218"/>
      <c r="E20" s="218"/>
      <c r="F20" s="218"/>
      <c r="G20" s="218"/>
      <c r="H20" s="218"/>
      <c r="I20" s="218"/>
      <c r="J20" s="219"/>
      <c r="K20" s="17"/>
      <c r="L20" s="17"/>
      <c r="M20" s="17"/>
    </row>
    <row r="21" spans="1:13" x14ac:dyDescent="0.25">
      <c r="A21" s="217"/>
      <c r="B21" s="218"/>
      <c r="C21" s="218"/>
      <c r="D21" s="218"/>
      <c r="E21" s="218"/>
      <c r="F21" s="218"/>
      <c r="G21" s="218"/>
      <c r="H21" s="218"/>
      <c r="I21" s="218"/>
      <c r="J21" s="219"/>
      <c r="K21" s="17"/>
      <c r="L21" s="17"/>
      <c r="M21" s="17"/>
    </row>
    <row r="22" spans="1:13" x14ac:dyDescent="0.25">
      <c r="A22" s="217"/>
      <c r="B22" s="218"/>
      <c r="C22" s="218"/>
      <c r="D22" s="218"/>
      <c r="E22" s="218"/>
      <c r="F22" s="218"/>
      <c r="G22" s="218"/>
      <c r="H22" s="218"/>
      <c r="I22" s="218"/>
      <c r="J22" s="219"/>
      <c r="K22" s="17"/>
      <c r="L22" s="17"/>
      <c r="M22" s="17"/>
    </row>
    <row r="23" spans="1:13" x14ac:dyDescent="0.25">
      <c r="A23" s="217"/>
      <c r="B23" s="218"/>
      <c r="C23" s="218"/>
      <c r="D23" s="218"/>
      <c r="E23" s="218"/>
      <c r="F23" s="218"/>
      <c r="G23" s="218"/>
      <c r="H23" s="218"/>
      <c r="I23" s="218"/>
      <c r="J23" s="219"/>
      <c r="K23" s="17"/>
      <c r="L23" s="17"/>
      <c r="M23" s="17"/>
    </row>
    <row r="24" spans="1:13" x14ac:dyDescent="0.25">
      <c r="A24" s="217"/>
      <c r="B24" s="218"/>
      <c r="C24" s="218"/>
      <c r="D24" s="218"/>
      <c r="E24" s="218"/>
      <c r="F24" s="218"/>
      <c r="G24" s="218"/>
      <c r="H24" s="218"/>
      <c r="I24" s="218"/>
      <c r="J24" s="219"/>
      <c r="K24" s="17"/>
      <c r="L24" s="17"/>
      <c r="M24" s="17"/>
    </row>
    <row r="25" spans="1:13" x14ac:dyDescent="0.25">
      <c r="A25" s="217"/>
      <c r="B25" s="218"/>
      <c r="C25" s="218"/>
      <c r="D25" s="218"/>
      <c r="E25" s="218"/>
      <c r="F25" s="218"/>
      <c r="G25" s="218"/>
      <c r="H25" s="218"/>
      <c r="I25" s="218"/>
      <c r="J25" s="219"/>
      <c r="K25" s="17"/>
      <c r="L25" s="17"/>
      <c r="M25" s="17"/>
    </row>
    <row r="26" spans="1:13" x14ac:dyDescent="0.25">
      <c r="A26" s="217"/>
      <c r="B26" s="218"/>
      <c r="C26" s="218"/>
      <c r="D26" s="218"/>
      <c r="E26" s="218"/>
      <c r="F26" s="218"/>
      <c r="G26" s="218"/>
      <c r="H26" s="218"/>
      <c r="I26" s="218"/>
      <c r="J26" s="219"/>
      <c r="K26" s="17"/>
      <c r="L26" s="17"/>
      <c r="M26" s="17"/>
    </row>
    <row r="27" spans="1:13" x14ac:dyDescent="0.25">
      <c r="A27" s="217"/>
      <c r="B27" s="218"/>
      <c r="C27" s="218"/>
      <c r="D27" s="218"/>
      <c r="E27" s="218"/>
      <c r="F27" s="218"/>
      <c r="G27" s="218"/>
      <c r="H27" s="218"/>
      <c r="I27" s="218"/>
      <c r="J27" s="219"/>
      <c r="K27" s="17"/>
      <c r="L27" s="17"/>
      <c r="M27" s="17"/>
    </row>
    <row r="28" spans="1:13" x14ac:dyDescent="0.25">
      <c r="A28" s="217"/>
      <c r="B28" s="218"/>
      <c r="C28" s="218"/>
      <c r="D28" s="218"/>
      <c r="E28" s="218"/>
      <c r="F28" s="218"/>
      <c r="G28" s="218"/>
      <c r="H28" s="218"/>
      <c r="I28" s="218"/>
      <c r="J28" s="219"/>
      <c r="K28" s="17"/>
      <c r="L28" s="17"/>
      <c r="M28" s="17"/>
    </row>
    <row r="29" spans="1:13" x14ac:dyDescent="0.25">
      <c r="A29" s="217"/>
      <c r="B29" s="218"/>
      <c r="C29" s="218"/>
      <c r="D29" s="218"/>
      <c r="E29" s="218"/>
      <c r="F29" s="218"/>
      <c r="G29" s="218"/>
      <c r="H29" s="218"/>
      <c r="I29" s="218"/>
      <c r="J29" s="219"/>
      <c r="K29" s="17"/>
      <c r="L29" s="17"/>
      <c r="M29" s="17"/>
    </row>
    <row r="30" spans="1:13" x14ac:dyDescent="0.25">
      <c r="A30" s="27"/>
      <c r="B30" s="17"/>
      <c r="C30" s="17"/>
      <c r="D30" s="17"/>
      <c r="E30" s="17"/>
      <c r="F30" s="17"/>
      <c r="G30" s="17"/>
      <c r="H30" s="17"/>
      <c r="I30" s="17"/>
      <c r="J30" s="103"/>
      <c r="K30" s="17"/>
      <c r="L30" s="17"/>
      <c r="M30" s="17"/>
    </row>
    <row r="31" spans="1:13" x14ac:dyDescent="0.25">
      <c r="A31" s="220" t="s">
        <v>312</v>
      </c>
      <c r="B31" s="221"/>
      <c r="C31" s="221"/>
      <c r="D31" s="221"/>
      <c r="E31" s="221"/>
      <c r="F31" s="221"/>
      <c r="G31" s="221"/>
      <c r="H31" s="221"/>
      <c r="I31" s="221"/>
      <c r="J31" s="222"/>
      <c r="K31" s="17"/>
      <c r="L31" s="17"/>
      <c r="M31" s="17"/>
    </row>
    <row r="32" spans="1:13" ht="18.600000000000001" customHeight="1" x14ac:dyDescent="0.25">
      <c r="A32" s="187" t="s">
        <v>303</v>
      </c>
      <c r="B32" s="223" t="s">
        <v>304</v>
      </c>
      <c r="C32" s="212"/>
      <c r="D32" s="212"/>
      <c r="E32" s="208" t="str">
        <f>IF(OR(ISBLANK(A34)=TRUE,ISBLANK(B34)=TRUE,ISBLANK(A35)=TRUE,ISBLANK(B35)=TRUE),"THIS AREA IS MANDATORY; you must fill it out.","")</f>
        <v>THIS AREA IS MANDATORY; you must fill it out.</v>
      </c>
      <c r="F32" s="208"/>
      <c r="G32" s="208"/>
      <c r="H32" s="208"/>
      <c r="I32" s="208"/>
      <c r="J32" s="209"/>
      <c r="K32" s="17"/>
      <c r="L32" s="17"/>
      <c r="M32" s="17"/>
    </row>
    <row r="33" spans="1:13" x14ac:dyDescent="0.25">
      <c r="A33" s="188"/>
      <c r="B33" s="224"/>
      <c r="C33" s="213"/>
      <c r="D33" s="213"/>
      <c r="E33" s="210"/>
      <c r="F33" s="210"/>
      <c r="G33" s="210"/>
      <c r="H33" s="210"/>
      <c r="I33" s="210"/>
      <c r="J33" s="211"/>
      <c r="K33" s="17"/>
      <c r="L33" s="17"/>
      <c r="M33" s="17"/>
    </row>
    <row r="34" spans="1:13" x14ac:dyDescent="0.25">
      <c r="A34" s="111"/>
      <c r="B34" s="193"/>
      <c r="C34" s="193"/>
      <c r="D34" s="193"/>
      <c r="E34" s="193"/>
      <c r="F34" s="193"/>
      <c r="G34" s="193"/>
      <c r="H34" s="193"/>
      <c r="I34" s="193"/>
      <c r="J34" s="194"/>
      <c r="K34" s="17"/>
      <c r="L34" s="17"/>
      <c r="M34" s="17"/>
    </row>
    <row r="35" spans="1:13" x14ac:dyDescent="0.25">
      <c r="A35" s="111"/>
      <c r="B35" s="193"/>
      <c r="C35" s="193"/>
      <c r="D35" s="193"/>
      <c r="E35" s="193"/>
      <c r="F35" s="193"/>
      <c r="G35" s="193"/>
      <c r="H35" s="193"/>
      <c r="I35" s="193"/>
      <c r="J35" s="194"/>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3" t="s">
        <v>305</v>
      </c>
      <c r="B38" s="184"/>
      <c r="C38" s="184"/>
      <c r="D38" s="184"/>
      <c r="E38" s="185" t="str">
        <f>IF(ISBLANK(A39)=TRUE,"THIS AREA IS MANDATORY; you must fill it out.","")</f>
        <v>THIS AREA IS MANDATORY; you must fill it out.</v>
      </c>
      <c r="F38" s="185"/>
      <c r="G38" s="185"/>
      <c r="H38" s="185"/>
      <c r="I38" s="185"/>
      <c r="J38" s="186"/>
      <c r="K38" s="17"/>
      <c r="L38" s="17"/>
      <c r="M38" s="17"/>
    </row>
    <row r="39" spans="1:13" x14ac:dyDescent="0.25">
      <c r="A39" s="177"/>
      <c r="B39" s="178"/>
      <c r="C39" s="178"/>
      <c r="D39" s="178"/>
      <c r="E39" s="178"/>
      <c r="F39" s="178"/>
      <c r="G39" s="178"/>
      <c r="H39" s="178"/>
      <c r="I39" s="178"/>
      <c r="J39" s="179"/>
      <c r="K39" s="17"/>
      <c r="L39" s="17"/>
      <c r="M39" s="17"/>
    </row>
    <row r="40" spans="1:13" x14ac:dyDescent="0.25">
      <c r="A40" s="177"/>
      <c r="B40" s="178"/>
      <c r="C40" s="178"/>
      <c r="D40" s="178"/>
      <c r="E40" s="178"/>
      <c r="F40" s="178"/>
      <c r="G40" s="178"/>
      <c r="H40" s="178"/>
      <c r="I40" s="178"/>
      <c r="J40" s="179"/>
      <c r="K40" s="17"/>
      <c r="L40" s="17"/>
      <c r="M40" s="17"/>
    </row>
    <row r="41" spans="1:13" x14ac:dyDescent="0.25">
      <c r="A41" s="177"/>
      <c r="B41" s="178"/>
      <c r="C41" s="178"/>
      <c r="D41" s="178"/>
      <c r="E41" s="178"/>
      <c r="F41" s="178"/>
      <c r="G41" s="178"/>
      <c r="H41" s="178"/>
      <c r="I41" s="178"/>
      <c r="J41" s="179"/>
      <c r="K41" s="17"/>
      <c r="L41" s="17"/>
      <c r="M41" s="17"/>
    </row>
    <row r="42" spans="1:13" x14ac:dyDescent="0.25">
      <c r="A42" s="177"/>
      <c r="B42" s="178"/>
      <c r="C42" s="178"/>
      <c r="D42" s="178"/>
      <c r="E42" s="178"/>
      <c r="F42" s="178"/>
      <c r="G42" s="178"/>
      <c r="H42" s="178"/>
      <c r="I42" s="178"/>
      <c r="J42" s="179"/>
      <c r="K42" s="17"/>
      <c r="L42" s="17"/>
      <c r="M42" s="17"/>
    </row>
    <row r="43" spans="1:13" x14ac:dyDescent="0.25">
      <c r="A43" s="177"/>
      <c r="B43" s="178"/>
      <c r="C43" s="178"/>
      <c r="D43" s="178"/>
      <c r="E43" s="178"/>
      <c r="F43" s="178"/>
      <c r="G43" s="178"/>
      <c r="H43" s="178"/>
      <c r="I43" s="178"/>
      <c r="J43" s="179"/>
      <c r="K43" s="17"/>
      <c r="L43" s="17"/>
      <c r="M43" s="17"/>
    </row>
    <row r="44" spans="1:13" x14ac:dyDescent="0.25">
      <c r="A44" s="177"/>
      <c r="B44" s="178"/>
      <c r="C44" s="178"/>
      <c r="D44" s="178"/>
      <c r="E44" s="178"/>
      <c r="F44" s="178"/>
      <c r="G44" s="178"/>
      <c r="H44" s="178"/>
      <c r="I44" s="178"/>
      <c r="J44" s="179"/>
      <c r="K44" s="17"/>
      <c r="L44" s="17"/>
      <c r="M44" s="17"/>
    </row>
    <row r="45" spans="1:13" x14ac:dyDescent="0.25">
      <c r="A45" s="177"/>
      <c r="B45" s="178"/>
      <c r="C45" s="178"/>
      <c r="D45" s="178"/>
      <c r="E45" s="178"/>
      <c r="F45" s="178"/>
      <c r="G45" s="178"/>
      <c r="H45" s="178"/>
      <c r="I45" s="178"/>
      <c r="J45" s="179"/>
      <c r="K45" s="17"/>
      <c r="L45" s="17"/>
      <c r="M45" s="17"/>
    </row>
    <row r="46" spans="1:13" ht="15.75" thickBot="1" x14ac:dyDescent="0.3">
      <c r="A46" s="180"/>
      <c r="B46" s="181"/>
      <c r="C46" s="181"/>
      <c r="D46" s="181"/>
      <c r="E46" s="181"/>
      <c r="F46" s="181"/>
      <c r="G46" s="181"/>
      <c r="H46" s="181"/>
      <c r="I46" s="181"/>
      <c r="J46" s="182"/>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77"/>
      <c r="B50" s="178"/>
      <c r="C50" s="178"/>
      <c r="D50" s="178"/>
      <c r="E50" s="178"/>
      <c r="F50" s="178"/>
      <c r="G50" s="178"/>
      <c r="H50" s="178"/>
      <c r="I50" s="178"/>
      <c r="J50" s="179"/>
      <c r="K50" s="17"/>
      <c r="L50" s="17"/>
      <c r="M50" s="17"/>
    </row>
    <row r="51" spans="1:13" x14ac:dyDescent="0.25">
      <c r="A51" s="177"/>
      <c r="B51" s="178"/>
      <c r="C51" s="178"/>
      <c r="D51" s="178"/>
      <c r="E51" s="178"/>
      <c r="F51" s="178"/>
      <c r="G51" s="178"/>
      <c r="H51" s="178"/>
      <c r="I51" s="178"/>
      <c r="J51" s="179"/>
      <c r="K51" s="17"/>
      <c r="L51" s="17"/>
      <c r="M51" s="17"/>
    </row>
    <row r="52" spans="1:13" x14ac:dyDescent="0.25">
      <c r="A52" s="177"/>
      <c r="B52" s="178"/>
      <c r="C52" s="178"/>
      <c r="D52" s="178"/>
      <c r="E52" s="178"/>
      <c r="F52" s="178"/>
      <c r="G52" s="178"/>
      <c r="H52" s="178"/>
      <c r="I52" s="178"/>
      <c r="J52" s="179"/>
      <c r="K52" s="17"/>
      <c r="L52" s="17"/>
      <c r="M52" s="17"/>
    </row>
    <row r="53" spans="1:13" x14ac:dyDescent="0.25">
      <c r="A53" s="177"/>
      <c r="B53" s="178"/>
      <c r="C53" s="178"/>
      <c r="D53" s="178"/>
      <c r="E53" s="178"/>
      <c r="F53" s="178"/>
      <c r="G53" s="178"/>
      <c r="H53" s="178"/>
      <c r="I53" s="178"/>
      <c r="J53" s="179"/>
      <c r="K53" s="17"/>
      <c r="L53" s="17"/>
      <c r="M53" s="17"/>
    </row>
    <row r="54" spans="1:13" x14ac:dyDescent="0.25">
      <c r="A54" s="177"/>
      <c r="B54" s="178"/>
      <c r="C54" s="178"/>
      <c r="D54" s="178"/>
      <c r="E54" s="178"/>
      <c r="F54" s="178"/>
      <c r="G54" s="178"/>
      <c r="H54" s="178"/>
      <c r="I54" s="178"/>
      <c r="J54" s="179"/>
      <c r="K54" s="17"/>
      <c r="L54" s="17"/>
      <c r="M54" s="17"/>
    </row>
    <row r="55" spans="1:13" x14ac:dyDescent="0.25">
      <c r="A55" s="177"/>
      <c r="B55" s="178"/>
      <c r="C55" s="178"/>
      <c r="D55" s="178"/>
      <c r="E55" s="178"/>
      <c r="F55" s="178"/>
      <c r="G55" s="178"/>
      <c r="H55" s="178"/>
      <c r="I55" s="178"/>
      <c r="J55" s="179"/>
      <c r="K55" s="17"/>
      <c r="L55" s="17"/>
      <c r="M55" s="17"/>
    </row>
    <row r="56" spans="1:13" x14ac:dyDescent="0.25">
      <c r="A56" s="177"/>
      <c r="B56" s="178"/>
      <c r="C56" s="178"/>
      <c r="D56" s="178"/>
      <c r="E56" s="178"/>
      <c r="F56" s="178"/>
      <c r="G56" s="178"/>
      <c r="H56" s="178"/>
      <c r="I56" s="178"/>
      <c r="J56" s="179"/>
      <c r="K56" s="17"/>
      <c r="L56" s="17"/>
      <c r="M56" s="17"/>
    </row>
    <row r="57" spans="1:13" ht="15.75" thickBot="1" x14ac:dyDescent="0.3">
      <c r="A57" s="180"/>
      <c r="B57" s="181"/>
      <c r="C57" s="181"/>
      <c r="D57" s="181"/>
      <c r="E57" s="181"/>
      <c r="F57" s="181"/>
      <c r="G57" s="181"/>
      <c r="H57" s="181"/>
      <c r="I57" s="181"/>
      <c r="J57" s="182"/>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77"/>
      <c r="B62" s="178"/>
      <c r="C62" s="178"/>
      <c r="D62" s="178"/>
      <c r="E62" s="178"/>
      <c r="F62" s="178"/>
      <c r="G62" s="178"/>
      <c r="H62" s="178"/>
      <c r="I62" s="178"/>
      <c r="J62" s="179"/>
      <c r="K62" s="17"/>
      <c r="L62" s="17"/>
      <c r="M62" s="17"/>
    </row>
    <row r="63" spans="1:13" x14ac:dyDescent="0.25">
      <c r="A63" s="177"/>
      <c r="B63" s="178"/>
      <c r="C63" s="178"/>
      <c r="D63" s="178"/>
      <c r="E63" s="178"/>
      <c r="F63" s="178"/>
      <c r="G63" s="178"/>
      <c r="H63" s="178"/>
      <c r="I63" s="178"/>
      <c r="J63" s="179"/>
      <c r="K63" s="17"/>
      <c r="L63" s="17"/>
      <c r="M63" s="17"/>
    </row>
    <row r="64" spans="1:13" x14ac:dyDescent="0.25">
      <c r="A64" s="177"/>
      <c r="B64" s="178"/>
      <c r="C64" s="178"/>
      <c r="D64" s="178"/>
      <c r="E64" s="178"/>
      <c r="F64" s="178"/>
      <c r="G64" s="178"/>
      <c r="H64" s="178"/>
      <c r="I64" s="178"/>
      <c r="J64" s="179"/>
      <c r="K64" s="17"/>
      <c r="L64" s="17"/>
      <c r="M64" s="17"/>
    </row>
    <row r="65" spans="1:13" x14ac:dyDescent="0.25">
      <c r="A65" s="177"/>
      <c r="B65" s="178"/>
      <c r="C65" s="178"/>
      <c r="D65" s="178"/>
      <c r="E65" s="178"/>
      <c r="F65" s="178"/>
      <c r="G65" s="178"/>
      <c r="H65" s="178"/>
      <c r="I65" s="178"/>
      <c r="J65" s="179"/>
      <c r="K65" s="17"/>
      <c r="L65" s="17"/>
      <c r="M65" s="17"/>
    </row>
    <row r="66" spans="1:13" x14ac:dyDescent="0.25">
      <c r="A66" s="177"/>
      <c r="B66" s="178"/>
      <c r="C66" s="178"/>
      <c r="D66" s="178"/>
      <c r="E66" s="178"/>
      <c r="F66" s="178"/>
      <c r="G66" s="178"/>
      <c r="H66" s="178"/>
      <c r="I66" s="178"/>
      <c r="J66" s="179"/>
      <c r="K66" s="17"/>
      <c r="L66" s="17"/>
      <c r="M66" s="17"/>
    </row>
    <row r="67" spans="1:13" x14ac:dyDescent="0.25">
      <c r="A67" s="177"/>
      <c r="B67" s="178"/>
      <c r="C67" s="178"/>
      <c r="D67" s="178"/>
      <c r="E67" s="178"/>
      <c r="F67" s="178"/>
      <c r="G67" s="178"/>
      <c r="H67" s="178"/>
      <c r="I67" s="178"/>
      <c r="J67" s="179"/>
      <c r="K67" s="17"/>
      <c r="L67" s="17"/>
      <c r="M67" s="17"/>
    </row>
    <row r="68" spans="1:13" x14ac:dyDescent="0.25">
      <c r="A68" s="177"/>
      <c r="B68" s="178"/>
      <c r="C68" s="178"/>
      <c r="D68" s="178"/>
      <c r="E68" s="178"/>
      <c r="F68" s="178"/>
      <c r="G68" s="178"/>
      <c r="H68" s="178"/>
      <c r="I68" s="178"/>
      <c r="J68" s="179"/>
      <c r="K68" s="17"/>
      <c r="L68" s="17"/>
      <c r="M68" s="17"/>
    </row>
    <row r="69" spans="1:13" ht="15.75" thickBot="1" x14ac:dyDescent="0.3">
      <c r="A69" s="180"/>
      <c r="B69" s="181"/>
      <c r="C69" s="181"/>
      <c r="D69" s="181"/>
      <c r="E69" s="181"/>
      <c r="F69" s="181"/>
      <c r="G69" s="181"/>
      <c r="H69" s="181"/>
      <c r="I69" s="181"/>
      <c r="J69" s="182"/>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FpPJuylQHcHVEIpczjC/dJyOfzdLR+tPngJtj8K1OVnPzAgZ3M2cIbi3OEetFaMnL1YLR7z1UsltbMg5oih5GA==" saltValue="CsTy4AIormSxFnXQBWi1qw=="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0" t="s">
        <v>309</v>
      </c>
      <c r="B1" s="231"/>
      <c r="C1" s="231"/>
      <c r="D1" s="231"/>
      <c r="E1" s="231"/>
      <c r="F1" s="231"/>
      <c r="G1" s="231"/>
      <c r="H1" s="231"/>
      <c r="I1" s="231"/>
      <c r="J1" s="232"/>
    </row>
    <row r="2" spans="1:18" ht="24" thickBot="1" x14ac:dyDescent="0.3">
      <c r="A2" s="233" t="s">
        <v>341</v>
      </c>
      <c r="B2" s="234"/>
      <c r="C2" s="234"/>
      <c r="D2" s="234"/>
      <c r="E2" s="234"/>
      <c r="F2" s="234"/>
      <c r="G2" s="234"/>
      <c r="H2" s="234"/>
      <c r="I2" s="234"/>
      <c r="J2" s="235"/>
    </row>
    <row r="3" spans="1:18" ht="15.75" thickBot="1" x14ac:dyDescent="0.3">
      <c r="A3" s="6"/>
      <c r="J3" s="4"/>
    </row>
    <row r="4" spans="1:18" ht="15.75" thickBot="1" x14ac:dyDescent="0.3">
      <c r="A4" s="236" t="s">
        <v>296</v>
      </c>
      <c r="B4" s="237"/>
      <c r="C4" s="237"/>
      <c r="D4" s="237"/>
      <c r="E4" s="237"/>
      <c r="F4" s="237"/>
      <c r="G4" s="237"/>
      <c r="H4" s="237"/>
      <c r="I4" s="237"/>
      <c r="J4" s="238"/>
    </row>
    <row r="5" spans="1:18" x14ac:dyDescent="0.25">
      <c r="A5" s="239" t="e">
        <f>#REF!</f>
        <v>#REF!</v>
      </c>
      <c r="B5" s="240"/>
      <c r="C5" s="240"/>
      <c r="D5" s="240"/>
      <c r="E5" s="240"/>
      <c r="F5" s="240"/>
      <c r="G5" s="240"/>
      <c r="H5" s="240"/>
      <c r="I5" s="240"/>
      <c r="J5" s="241"/>
    </row>
    <row r="6" spans="1:18" ht="15.75" thickBot="1" x14ac:dyDescent="0.3">
      <c r="A6" s="7"/>
      <c r="J6" s="4"/>
    </row>
    <row r="7" spans="1:18" ht="15.75" thickBot="1" x14ac:dyDescent="0.3">
      <c r="A7" s="236" t="s">
        <v>301</v>
      </c>
      <c r="B7" s="237"/>
      <c r="C7" s="237"/>
      <c r="D7" s="237"/>
      <c r="E7" s="237"/>
      <c r="F7" s="237"/>
      <c r="G7" s="237"/>
      <c r="H7" s="237"/>
      <c r="I7" s="237"/>
      <c r="J7" s="238"/>
    </row>
    <row r="8" spans="1:18" ht="15.75" customHeight="1" thickBot="1" x14ac:dyDescent="0.3">
      <c r="A8" s="239" t="e">
        <f>#REF!</f>
        <v>#REF!</v>
      </c>
      <c r="B8" s="240"/>
      <c r="C8" s="240"/>
      <c r="D8" s="240"/>
      <c r="E8" s="240"/>
      <c r="F8" s="240"/>
      <c r="G8" s="240"/>
      <c r="H8" s="240"/>
      <c r="I8" s="240"/>
      <c r="J8" s="241"/>
      <c r="Q8" s="16" t="s">
        <v>316</v>
      </c>
      <c r="R8" s="15"/>
    </row>
    <row r="9" spans="1:18" ht="15.75" customHeight="1" thickBot="1" x14ac:dyDescent="0.3">
      <c r="A9" s="236" t="s">
        <v>297</v>
      </c>
      <c r="B9" s="237"/>
      <c r="C9" s="237"/>
      <c r="D9" s="237"/>
      <c r="E9" s="237"/>
      <c r="F9" s="237"/>
      <c r="G9" s="237"/>
      <c r="H9" s="237"/>
      <c r="I9" s="237"/>
      <c r="J9" s="238"/>
      <c r="Q9" s="16" t="s">
        <v>317</v>
      </c>
      <c r="R9" s="15"/>
    </row>
    <row r="10" spans="1:18" ht="15" customHeight="1" x14ac:dyDescent="0.25">
      <c r="A10" s="239" t="e">
        <f>#REF!</f>
        <v>#REF!</v>
      </c>
      <c r="B10" s="240"/>
      <c r="C10" s="240"/>
      <c r="D10" s="240"/>
      <c r="E10" s="240"/>
      <c r="F10" s="240"/>
      <c r="G10" s="240"/>
      <c r="H10" s="240"/>
      <c r="I10" s="240"/>
      <c r="J10" s="241"/>
      <c r="Q10" s="16" t="s">
        <v>318</v>
      </c>
      <c r="R10" s="15"/>
    </row>
    <row r="11" spans="1:18" ht="15" customHeight="1" x14ac:dyDescent="0.25">
      <c r="A11" s="7"/>
      <c r="J11" s="4"/>
      <c r="Q11" s="16" t="s">
        <v>319</v>
      </c>
      <c r="R11" s="15"/>
    </row>
    <row r="12" spans="1:18" ht="165.75" customHeight="1" x14ac:dyDescent="0.25">
      <c r="A12" s="242" t="s">
        <v>306</v>
      </c>
      <c r="B12" s="243"/>
      <c r="C12" s="243"/>
      <c r="D12" s="243"/>
      <c r="E12" s="243"/>
      <c r="F12" s="243"/>
      <c r="G12" s="243"/>
      <c r="H12" s="243"/>
      <c r="I12" s="243"/>
      <c r="J12" s="244"/>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5" t="s">
        <v>315</v>
      </c>
      <c r="B15" s="246"/>
      <c r="C15" s="246"/>
      <c r="D15" s="246"/>
      <c r="E15" s="246"/>
      <c r="F15" s="246"/>
      <c r="G15" s="246"/>
      <c r="H15" s="246"/>
      <c r="I15" s="246"/>
      <c r="J15" s="247"/>
      <c r="Q15" s="16" t="s">
        <v>324</v>
      </c>
      <c r="R15" s="15"/>
    </row>
    <row r="16" spans="1:18" ht="89.1" customHeight="1" x14ac:dyDescent="0.25">
      <c r="A16" s="248" t="s">
        <v>302</v>
      </c>
      <c r="B16" s="249"/>
      <c r="C16" s="250" t="s">
        <v>314</v>
      </c>
      <c r="D16" s="251"/>
      <c r="E16" s="251"/>
      <c r="F16" s="251"/>
      <c r="G16" s="252" t="s">
        <v>307</v>
      </c>
      <c r="H16" s="251"/>
      <c r="I16" s="251"/>
      <c r="J16" s="253"/>
      <c r="Q16" s="16" t="s">
        <v>325</v>
      </c>
      <c r="R16" s="15"/>
    </row>
    <row r="17" spans="1:40" ht="45.6" customHeight="1" x14ac:dyDescent="0.25">
      <c r="A17" s="254" t="s">
        <v>316</v>
      </c>
      <c r="B17" s="255"/>
      <c r="C17" s="227"/>
      <c r="D17" s="227"/>
      <c r="E17" s="227"/>
      <c r="F17" s="227"/>
      <c r="G17" s="227"/>
      <c r="H17" s="227"/>
      <c r="I17" s="227"/>
      <c r="J17" s="228"/>
      <c r="Q17" s="16" t="s">
        <v>326</v>
      </c>
      <c r="R17" s="15"/>
    </row>
    <row r="18" spans="1:40" ht="48" customHeight="1" x14ac:dyDescent="0.25">
      <c r="A18" s="254" t="s">
        <v>317</v>
      </c>
      <c r="B18" s="255"/>
      <c r="C18" s="227"/>
      <c r="D18" s="227"/>
      <c r="E18" s="227"/>
      <c r="F18" s="227"/>
      <c r="G18" s="227"/>
      <c r="H18" s="227"/>
      <c r="I18" s="227"/>
      <c r="J18" s="228"/>
    </row>
    <row r="19" spans="1:40" ht="69.599999999999994" customHeight="1" x14ac:dyDescent="0.25">
      <c r="A19" s="254" t="s">
        <v>318</v>
      </c>
      <c r="B19" s="255"/>
      <c r="C19" s="227"/>
      <c r="D19" s="227"/>
      <c r="E19" s="227"/>
      <c r="F19" s="227"/>
      <c r="G19" s="227"/>
      <c r="H19" s="227"/>
      <c r="I19" s="227"/>
      <c r="J19" s="228"/>
    </row>
    <row r="20" spans="1:40" ht="45" customHeight="1" x14ac:dyDescent="0.25">
      <c r="A20" s="254" t="s">
        <v>319</v>
      </c>
      <c r="B20" s="255"/>
      <c r="C20" s="227"/>
      <c r="D20" s="227"/>
      <c r="E20" s="227"/>
      <c r="F20" s="227"/>
      <c r="G20" s="227"/>
      <c r="H20" s="227"/>
      <c r="I20" s="227"/>
      <c r="J20" s="228"/>
    </row>
    <row r="21" spans="1:40" ht="71.45" customHeight="1" x14ac:dyDescent="0.25">
      <c r="A21" s="254" t="s">
        <v>320</v>
      </c>
      <c r="B21" s="255"/>
      <c r="C21" s="227"/>
      <c r="D21" s="227"/>
      <c r="E21" s="227"/>
      <c r="F21" s="227"/>
      <c r="G21" s="227"/>
      <c r="H21" s="227"/>
      <c r="I21" s="227"/>
      <c r="J21" s="228"/>
    </row>
    <row r="22" spans="1:40" ht="68.099999999999994" customHeight="1" x14ac:dyDescent="0.25">
      <c r="A22" s="256" t="s">
        <v>321</v>
      </c>
      <c r="B22" s="257"/>
      <c r="C22" s="258"/>
      <c r="D22" s="259"/>
      <c r="E22" s="259"/>
      <c r="F22" s="259"/>
      <c r="G22" s="259"/>
      <c r="H22" s="259"/>
      <c r="I22" s="259"/>
      <c r="J22" s="260"/>
      <c r="O22" s="229"/>
      <c r="P22" s="229"/>
      <c r="Q22" s="229"/>
      <c r="R22" s="229"/>
      <c r="S22" s="229"/>
      <c r="T22" s="229"/>
      <c r="U22" s="229"/>
      <c r="V22" s="229"/>
      <c r="W22" s="229"/>
      <c r="X22" s="229"/>
    </row>
    <row r="23" spans="1:40" ht="20.45" customHeight="1" x14ac:dyDescent="0.25">
      <c r="A23" s="9"/>
      <c r="B23" s="10"/>
      <c r="C23" s="11"/>
      <c r="D23" s="11"/>
      <c r="E23" s="11"/>
      <c r="F23" s="11"/>
      <c r="G23" s="11"/>
      <c r="H23" s="11"/>
      <c r="I23" s="11"/>
      <c r="J23" s="12"/>
      <c r="O23" s="229"/>
      <c r="P23" s="229"/>
      <c r="Q23" s="229"/>
      <c r="R23" s="229"/>
      <c r="S23" s="229"/>
      <c r="T23" s="229"/>
      <c r="U23" s="229"/>
      <c r="V23" s="229"/>
      <c r="W23" s="229"/>
      <c r="X23" s="229"/>
    </row>
    <row r="24" spans="1:40" ht="35.450000000000003" customHeight="1" x14ac:dyDescent="0.35">
      <c r="A24" s="245" t="s">
        <v>322</v>
      </c>
      <c r="B24" s="246"/>
      <c r="C24" s="246"/>
      <c r="D24" s="246"/>
      <c r="E24" s="246"/>
      <c r="F24" s="246"/>
      <c r="G24" s="246"/>
      <c r="H24" s="246"/>
      <c r="I24" s="246"/>
      <c r="J24" s="247"/>
    </row>
    <row r="25" spans="1:40" ht="60.95" customHeight="1" x14ac:dyDescent="0.25">
      <c r="A25" s="248" t="s">
        <v>302</v>
      </c>
      <c r="B25" s="249"/>
      <c r="C25" s="250" t="s">
        <v>314</v>
      </c>
      <c r="D25" s="251"/>
      <c r="E25" s="251"/>
      <c r="F25" s="251"/>
      <c r="G25" s="252" t="s">
        <v>307</v>
      </c>
      <c r="H25" s="251"/>
      <c r="I25" s="251"/>
      <c r="J25" s="253"/>
      <c r="O25" s="229"/>
      <c r="P25" s="229"/>
      <c r="Q25" s="229"/>
      <c r="R25" s="229"/>
      <c r="S25" s="229"/>
      <c r="T25" s="229"/>
      <c r="U25" s="229"/>
      <c r="V25" s="229"/>
      <c r="W25" s="229"/>
      <c r="X25" s="229"/>
    </row>
    <row r="26" spans="1:40" ht="89.45" customHeight="1" x14ac:dyDescent="0.25">
      <c r="A26" s="225" t="s">
        <v>323</v>
      </c>
      <c r="B26" s="226"/>
      <c r="C26" s="227"/>
      <c r="D26" s="227"/>
      <c r="E26" s="227"/>
      <c r="F26" s="227"/>
      <c r="G26" s="227"/>
      <c r="H26" s="227"/>
      <c r="I26" s="227"/>
      <c r="J26" s="228"/>
      <c r="O26" s="229"/>
      <c r="P26" s="229"/>
      <c r="Q26" s="229"/>
      <c r="R26" s="229"/>
      <c r="S26" s="229"/>
      <c r="T26" s="229"/>
      <c r="U26" s="229"/>
      <c r="V26" s="229"/>
      <c r="W26" s="229"/>
      <c r="X26" s="229"/>
    </row>
    <row r="27" spans="1:40" ht="90" customHeight="1" x14ac:dyDescent="0.25">
      <c r="A27" s="225" t="s">
        <v>324</v>
      </c>
      <c r="B27" s="226"/>
      <c r="C27" s="227"/>
      <c r="D27" s="227"/>
      <c r="E27" s="227"/>
      <c r="F27" s="227"/>
      <c r="G27" s="227"/>
      <c r="H27" s="227"/>
      <c r="I27" s="227"/>
      <c r="J27" s="228"/>
      <c r="O27" s="229"/>
      <c r="P27" s="229"/>
      <c r="Q27" s="229"/>
      <c r="R27" s="229"/>
      <c r="S27" s="229"/>
      <c r="T27" s="229"/>
      <c r="U27" s="229"/>
      <c r="V27" s="229"/>
      <c r="W27" s="229"/>
      <c r="X27" s="229"/>
    </row>
    <row r="28" spans="1:40" ht="72.599999999999994" customHeight="1" x14ac:dyDescent="0.25">
      <c r="A28" s="225" t="s">
        <v>325</v>
      </c>
      <c r="B28" s="226"/>
      <c r="C28" s="227"/>
      <c r="D28" s="227"/>
      <c r="E28" s="227"/>
      <c r="F28" s="227"/>
      <c r="G28" s="227"/>
      <c r="H28" s="227"/>
      <c r="I28" s="227"/>
      <c r="J28" s="228"/>
      <c r="O28" s="229"/>
      <c r="P28" s="229"/>
      <c r="Q28" s="229"/>
      <c r="R28" s="229"/>
      <c r="S28" s="229"/>
      <c r="T28" s="229"/>
      <c r="U28" s="229"/>
      <c r="V28" s="229"/>
      <c r="W28" s="229"/>
      <c r="X28" s="229"/>
      <c r="AE28" s="229"/>
      <c r="AF28" s="229"/>
      <c r="AG28" s="229"/>
      <c r="AH28" s="229"/>
      <c r="AI28" s="229"/>
      <c r="AJ28" s="229"/>
      <c r="AK28" s="229"/>
      <c r="AL28" s="229"/>
      <c r="AM28" s="229"/>
      <c r="AN28" s="229"/>
    </row>
    <row r="29" spans="1:40" ht="136.5" customHeight="1" x14ac:dyDescent="0.25">
      <c r="A29" s="225" t="s">
        <v>326</v>
      </c>
      <c r="B29" s="226"/>
      <c r="C29" s="227"/>
      <c r="D29" s="227"/>
      <c r="E29" s="227"/>
      <c r="F29" s="227"/>
      <c r="G29" s="259"/>
      <c r="H29" s="259"/>
      <c r="I29" s="259"/>
      <c r="J29" s="260"/>
      <c r="AE29" s="229"/>
      <c r="AF29" s="229"/>
      <c r="AG29" s="229"/>
      <c r="AH29" s="229"/>
      <c r="AI29" s="229"/>
      <c r="AJ29" s="229"/>
      <c r="AK29" s="229"/>
      <c r="AL29" s="229"/>
      <c r="AM29" s="229"/>
      <c r="AN29" s="229"/>
    </row>
    <row r="30" spans="1:40" ht="20.100000000000001" customHeight="1" x14ac:dyDescent="0.25">
      <c r="A30" s="7"/>
      <c r="C30" s="8"/>
      <c r="D30" s="8"/>
      <c r="E30" s="8"/>
      <c r="F30" s="8"/>
      <c r="J30" s="4"/>
      <c r="O30" s="229"/>
      <c r="P30" s="229"/>
      <c r="Q30" s="229"/>
      <c r="R30" s="229"/>
      <c r="S30" s="229"/>
      <c r="T30" s="229"/>
      <c r="U30" s="229"/>
      <c r="V30" s="229"/>
      <c r="W30" s="229"/>
      <c r="X30" s="229"/>
    </row>
    <row r="31" spans="1:40" ht="52.5" customHeight="1" x14ac:dyDescent="0.35">
      <c r="A31" s="261" t="s">
        <v>308</v>
      </c>
      <c r="B31" s="262"/>
      <c r="C31" s="262"/>
      <c r="D31" s="262"/>
      <c r="E31" s="262"/>
      <c r="F31" s="262"/>
      <c r="G31" s="262"/>
      <c r="H31" s="262"/>
      <c r="I31" s="262"/>
      <c r="J31" s="263"/>
      <c r="O31" s="229"/>
      <c r="P31" s="229"/>
      <c r="Q31" s="229"/>
      <c r="R31" s="229"/>
      <c r="S31" s="229"/>
      <c r="T31" s="229"/>
      <c r="U31" s="229"/>
      <c r="V31" s="229"/>
      <c r="W31" s="229"/>
      <c r="X31" s="229"/>
      <c r="AE31" s="229"/>
      <c r="AF31" s="229"/>
      <c r="AG31" s="229"/>
      <c r="AH31" s="229"/>
      <c r="AI31" s="229"/>
      <c r="AJ31" s="229"/>
      <c r="AK31" s="229"/>
      <c r="AL31" s="229"/>
      <c r="AM31" s="229"/>
      <c r="AN31" s="229"/>
    </row>
    <row r="32" spans="1:40" ht="123" customHeight="1" thickBot="1" x14ac:dyDescent="0.3">
      <c r="A32" s="264"/>
      <c r="B32" s="265"/>
      <c r="C32" s="265"/>
      <c r="D32" s="265"/>
      <c r="E32" s="265"/>
      <c r="F32" s="265"/>
      <c r="G32" s="265"/>
      <c r="H32" s="265"/>
      <c r="I32" s="265"/>
      <c r="J32" s="266"/>
      <c r="O32" s="229"/>
      <c r="P32" s="229"/>
      <c r="Q32" s="229"/>
      <c r="R32" s="229"/>
      <c r="S32" s="229"/>
      <c r="T32" s="229"/>
      <c r="U32" s="229"/>
      <c r="V32" s="229"/>
      <c r="W32" s="229"/>
      <c r="X32" s="229"/>
      <c r="AE32" s="229"/>
      <c r="AF32" s="229"/>
      <c r="AG32" s="229"/>
      <c r="AH32" s="229"/>
      <c r="AI32" s="229"/>
      <c r="AJ32" s="229"/>
      <c r="AK32" s="229"/>
      <c r="AL32" s="229"/>
      <c r="AM32" s="229"/>
      <c r="AN32" s="229"/>
    </row>
    <row r="33" spans="31:40" x14ac:dyDescent="0.25">
      <c r="AE33" s="229"/>
      <c r="AF33" s="229"/>
      <c r="AG33" s="229"/>
      <c r="AH33" s="229"/>
      <c r="AI33" s="229"/>
      <c r="AJ33" s="229"/>
      <c r="AK33" s="229"/>
      <c r="AL33" s="229"/>
      <c r="AM33" s="229"/>
      <c r="AN33" s="229"/>
    </row>
    <row r="34" spans="31:40" x14ac:dyDescent="0.25">
      <c r="AE34" s="229"/>
      <c r="AF34" s="229"/>
      <c r="AG34" s="229"/>
      <c r="AH34" s="229"/>
      <c r="AI34" s="229"/>
      <c r="AJ34" s="229"/>
      <c r="AK34" s="229"/>
      <c r="AL34" s="229"/>
      <c r="AM34" s="229"/>
      <c r="AN34" s="229"/>
    </row>
    <row r="36" spans="31:40" x14ac:dyDescent="0.25">
      <c r="AE36" s="229"/>
      <c r="AF36" s="229"/>
      <c r="AG36" s="229"/>
      <c r="AH36" s="229"/>
      <c r="AI36" s="229"/>
      <c r="AJ36" s="229"/>
      <c r="AK36" s="229"/>
      <c r="AL36" s="229"/>
      <c r="AM36" s="229"/>
      <c r="AN36" s="229"/>
    </row>
    <row r="37" spans="31:40" x14ac:dyDescent="0.25">
      <c r="AE37" s="229"/>
      <c r="AF37" s="229"/>
      <c r="AG37" s="229"/>
      <c r="AH37" s="229"/>
      <c r="AI37" s="229"/>
      <c r="AJ37" s="229"/>
      <c r="AK37" s="229"/>
      <c r="AL37" s="229"/>
      <c r="AM37" s="229"/>
      <c r="AN37" s="229"/>
    </row>
    <row r="38" spans="31:40" x14ac:dyDescent="0.25">
      <c r="AE38" s="229"/>
      <c r="AF38" s="229"/>
      <c r="AG38" s="229"/>
      <c r="AH38" s="229"/>
      <c r="AI38" s="229"/>
      <c r="AJ38" s="229"/>
      <c r="AK38" s="229"/>
      <c r="AL38" s="229"/>
      <c r="AM38" s="229"/>
      <c r="AN38" s="229"/>
    </row>
    <row r="39" spans="31:40" x14ac:dyDescent="0.25">
      <c r="AE39" s="229"/>
      <c r="AF39" s="229"/>
      <c r="AG39" s="229"/>
      <c r="AH39" s="229"/>
      <c r="AI39" s="229"/>
      <c r="AJ39" s="229"/>
      <c r="AK39" s="229"/>
      <c r="AL39" s="229"/>
      <c r="AM39" s="229"/>
      <c r="AN39" s="229"/>
    </row>
    <row r="40" spans="31:40" x14ac:dyDescent="0.25">
      <c r="AE40" s="229"/>
      <c r="AF40" s="229"/>
      <c r="AG40" s="229"/>
      <c r="AH40" s="229"/>
      <c r="AI40" s="229"/>
      <c r="AJ40" s="229"/>
      <c r="AK40" s="229"/>
      <c r="AL40" s="229"/>
      <c r="AM40" s="229"/>
      <c r="AN40" s="229"/>
    </row>
  </sheetData>
  <sheetProtection algorithmName="SHA-512" hashValue="4vhI5levSR7PZ5slYDsbj/TDLF0zElsR9qrMPRoE0H4oZ53GKcAX6tUbQbgV88/A9OZteN8qYv4selBcXe/GPw==" saltValue="ynHn6dEyRQ+IqYbog4+PeA=="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zoomScale="173" workbookViewId="0">
      <selection sqref="A1:K2"/>
    </sheetView>
  </sheetViews>
  <sheetFormatPr defaultColWidth="8.85546875" defaultRowHeight="15" x14ac:dyDescent="0.25"/>
  <cols>
    <col min="1" max="1" width="46.42578125" bestFit="1" customWidth="1"/>
  </cols>
  <sheetData>
    <row r="1" spans="1:13" x14ac:dyDescent="0.25">
      <c r="A1" s="156" t="s">
        <v>327</v>
      </c>
      <c r="B1" s="270"/>
      <c r="C1" s="270"/>
      <c r="D1" s="270"/>
      <c r="E1" s="270"/>
      <c r="F1" s="270"/>
      <c r="G1" s="270"/>
      <c r="H1" s="270"/>
      <c r="I1" s="270"/>
      <c r="J1" s="270"/>
      <c r="K1" s="271"/>
      <c r="L1" s="19"/>
      <c r="M1" s="19"/>
    </row>
    <row r="2" spans="1:13" x14ac:dyDescent="0.25">
      <c r="A2" s="272"/>
      <c r="B2" s="273"/>
      <c r="C2" s="273"/>
      <c r="D2" s="273"/>
      <c r="E2" s="273"/>
      <c r="F2" s="273"/>
      <c r="G2" s="273"/>
      <c r="H2" s="273"/>
      <c r="I2" s="273"/>
      <c r="J2" s="273"/>
      <c r="K2" s="274"/>
      <c r="L2" s="19"/>
      <c r="M2" s="19"/>
    </row>
    <row r="3" spans="1:13" ht="26.25" customHeight="1" x14ac:dyDescent="0.25">
      <c r="A3" s="275" t="s">
        <v>328</v>
      </c>
      <c r="B3" s="276"/>
      <c r="C3" s="276"/>
      <c r="D3" s="276"/>
      <c r="E3" s="276"/>
      <c r="F3" s="276"/>
      <c r="G3" s="276"/>
      <c r="H3" s="276"/>
      <c r="I3" s="276"/>
      <c r="J3" s="276"/>
      <c r="K3" s="277"/>
      <c r="L3" s="19"/>
      <c r="M3" s="19"/>
    </row>
    <row r="4" spans="1:13" ht="15.75" thickBot="1" x14ac:dyDescent="0.3">
      <c r="A4" s="278" t="s">
        <v>329</v>
      </c>
      <c r="B4" s="279"/>
      <c r="C4" s="279"/>
      <c r="D4" s="279"/>
      <c r="E4" s="279"/>
      <c r="F4" s="279"/>
      <c r="G4" s="279"/>
      <c r="H4" s="279"/>
      <c r="I4" s="279"/>
      <c r="J4" s="279"/>
      <c r="K4" s="280"/>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6"/>
      <c r="C6" s="287"/>
      <c r="D6" s="287"/>
      <c r="E6" s="287"/>
      <c r="F6" s="287"/>
      <c r="G6" s="287"/>
      <c r="H6" s="287"/>
      <c r="I6" s="287"/>
      <c r="J6" s="287"/>
      <c r="K6" s="288"/>
      <c r="L6" s="19"/>
      <c r="M6" s="19"/>
    </row>
    <row r="7" spans="1:13" x14ac:dyDescent="0.25">
      <c r="A7" s="126" t="s">
        <v>332</v>
      </c>
      <c r="B7" s="281"/>
      <c r="C7" s="281"/>
      <c r="D7" s="281"/>
      <c r="E7" s="281"/>
      <c r="F7" s="281"/>
      <c r="G7" s="281"/>
      <c r="H7" s="281"/>
      <c r="I7" s="281"/>
      <c r="J7" s="281"/>
      <c r="K7" s="282"/>
      <c r="L7" s="19"/>
      <c r="M7" s="19"/>
    </row>
    <row r="8" spans="1:13" x14ac:dyDescent="0.25">
      <c r="A8" s="127"/>
      <c r="B8" s="19"/>
      <c r="C8" s="19"/>
      <c r="D8" s="19"/>
      <c r="E8" s="19"/>
      <c r="F8" s="19"/>
      <c r="G8" s="19"/>
      <c r="H8" s="19"/>
      <c r="I8" s="19"/>
      <c r="J8" s="19"/>
      <c r="K8" s="128"/>
      <c r="L8" s="19"/>
      <c r="M8" s="19"/>
    </row>
    <row r="9" spans="1:13" x14ac:dyDescent="0.25">
      <c r="A9" s="129" t="s">
        <v>333</v>
      </c>
      <c r="B9" s="286"/>
      <c r="C9" s="287"/>
      <c r="D9" s="287"/>
      <c r="E9" s="287"/>
      <c r="F9" s="287"/>
      <c r="G9" s="287"/>
      <c r="H9" s="287"/>
      <c r="I9" s="287"/>
      <c r="J9" s="287"/>
      <c r="K9" s="288"/>
      <c r="L9" s="19"/>
      <c r="M9" s="19"/>
    </row>
    <row r="10" spans="1:13" x14ac:dyDescent="0.25">
      <c r="A10" s="126" t="s">
        <v>547</v>
      </c>
      <c r="B10" s="283"/>
      <c r="C10" s="284"/>
      <c r="D10" s="284"/>
      <c r="E10" s="284"/>
      <c r="F10" s="284"/>
      <c r="G10" s="284"/>
      <c r="H10" s="284"/>
      <c r="I10" s="284"/>
      <c r="J10" s="284"/>
      <c r="K10" s="285"/>
      <c r="L10" s="19"/>
      <c r="M10" s="19"/>
    </row>
    <row r="11" spans="1:13" x14ac:dyDescent="0.25">
      <c r="A11" s="127"/>
      <c r="B11" s="19"/>
      <c r="C11" s="19"/>
      <c r="D11" s="19"/>
      <c r="E11" s="19"/>
      <c r="F11" s="19"/>
      <c r="G11" s="19"/>
      <c r="H11" s="19"/>
      <c r="I11" s="19"/>
      <c r="J11" s="19"/>
      <c r="K11" s="128"/>
      <c r="L11" s="19"/>
      <c r="M11" s="19"/>
    </row>
    <row r="12" spans="1:13" x14ac:dyDescent="0.25">
      <c r="A12" s="126" t="s">
        <v>334</v>
      </c>
      <c r="B12" s="286"/>
      <c r="C12" s="287"/>
      <c r="D12" s="287"/>
      <c r="E12" s="287"/>
      <c r="F12" s="287"/>
      <c r="G12" s="287"/>
      <c r="H12" s="287"/>
      <c r="I12" s="287"/>
      <c r="J12" s="287"/>
      <c r="K12" s="288"/>
      <c r="L12" s="19"/>
      <c r="M12" s="19"/>
    </row>
    <row r="13" spans="1:13" x14ac:dyDescent="0.25">
      <c r="A13" s="126" t="s">
        <v>335</v>
      </c>
      <c r="B13" s="283"/>
      <c r="C13" s="284"/>
      <c r="D13" s="284"/>
      <c r="E13" s="284"/>
      <c r="F13" s="284"/>
      <c r="G13" s="284"/>
      <c r="H13" s="284"/>
      <c r="I13" s="284"/>
      <c r="J13" s="284"/>
      <c r="K13" s="285"/>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7"/>
      <c r="C15" s="268"/>
      <c r="D15" s="268"/>
      <c r="E15" s="268"/>
      <c r="F15" s="268"/>
      <c r="G15" s="268"/>
      <c r="H15" s="268"/>
      <c r="I15" s="268"/>
      <c r="J15" s="268"/>
      <c r="K15" s="269"/>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KZ5w2N6ZHNbIfgiVgPsQvmTb6WnCC8u0LNhWrwgKGhIUHv+GRBogLESwHeQIkN9aVBv7AY5tENf/Qst0cTgk+g==" saltValue="/JImBEu6vAeutqEWGCisuw=="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NL53yvqFIlxHz2K1T0Hr/k1jVPGk4Bo2hRD6GnFk6XHbq4IoCRJVfeuhOtmCSZaSqTco3KlkfiT6iELP4QvZfA==" saltValue="k7fU7wxAcHDbf6R28Scy0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2026-01-06T22:48:26Z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