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updateLinks="never" codeName="ThisWorkbook" defaultThemeVersion="124226"/>
  <mc:AlternateContent xmlns:mc="http://schemas.openxmlformats.org/markup-compatibility/2006">
    <mc:Choice Requires="x15">
      <x15ac:absPath xmlns:x15ac="http://schemas.microsoft.com/office/spreadsheetml/2010/11/ac" url="O:\ADM\AUS\Public\adm-aus-mscadmissions\MSc\Mandatory_Templates_2022\F26 templates\KUD\"/>
    </mc:Choice>
  </mc:AlternateContent>
  <xr:revisionPtr revIDLastSave="0" documentId="13_ncr:1_{A712E51F-715D-4D6D-9C99-2C7CC0C1672D}" xr6:coauthVersionLast="47" xr6:coauthVersionMax="47" xr10:uidLastSave="{00000000-0000-0000-0000-000000000000}"/>
  <bookViews>
    <workbookView xWindow="-120" yWindow="-120" windowWidth="29040" windowHeight="15720" xr2:uid="{00000000-000D-0000-FFFF-FFFF00000000}"/>
  </bookViews>
  <sheets>
    <sheet name="GPA" sheetId="6" r:id="rId1"/>
    <sheet name="SOP" sheetId="9" r:id="rId2"/>
    <sheet name="English" sheetId="12" r:id="rId3"/>
    <sheet name="Example" sheetId="11" state="hidden" r:id="rId4"/>
    <sheet name="Setup" sheetId="10" state="hidden" r:id="rId5"/>
    <sheet name="Countries" sheetId="7" state="hidden" r:id="rId6"/>
  </sheets>
  <externalReferences>
    <externalReference r:id="rId7"/>
    <externalReference r:id="rId8"/>
    <externalReference r:id="rId9"/>
  </externalReferences>
  <definedNames>
    <definedName name="Country_search" localSheetId="2">OFFSET([1]Countries!$D$2,,,COUNTIF([1]Countries!$D$2:$D$250,"?*"))</definedName>
    <definedName name="Country_Search">OFFSET(Countries!$D$2,,,COUNTIF(Countries!$D$2:$D$250,"?*"))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9" i="6" l="1"/>
  <c r="Q69" i="6"/>
  <c r="B241" i="6"/>
  <c r="K41" i="6"/>
  <c r="K42" i="6"/>
  <c r="K43" i="6"/>
  <c r="K44" i="6"/>
  <c r="K45" i="6"/>
  <c r="K46" i="6"/>
  <c r="K47" i="6"/>
  <c r="K48" i="6"/>
  <c r="K49" i="6"/>
  <c r="K50" i="6"/>
  <c r="K51" i="6"/>
  <c r="K52" i="6"/>
  <c r="K53" i="6"/>
  <c r="K54" i="6"/>
  <c r="K55" i="6"/>
  <c r="K56" i="6"/>
  <c r="K57" i="6"/>
  <c r="K58" i="6"/>
  <c r="K59" i="6"/>
  <c r="K60" i="6"/>
  <c r="K61" i="6"/>
  <c r="K62" i="6"/>
  <c r="K63" i="6"/>
  <c r="K64" i="6"/>
  <c r="K65" i="6"/>
  <c r="K66" i="6"/>
  <c r="K67" i="6"/>
  <c r="K68" i="6"/>
  <c r="K69" i="6"/>
  <c r="K70" i="6"/>
  <c r="K71" i="6"/>
  <c r="K72" i="6"/>
  <c r="K73" i="6"/>
  <c r="K74" i="6"/>
  <c r="K75" i="6"/>
  <c r="K76" i="6"/>
  <c r="K77" i="6"/>
  <c r="K78" i="6"/>
  <c r="K79" i="6"/>
  <c r="K80" i="6"/>
  <c r="K81" i="6"/>
  <c r="K82" i="6"/>
  <c r="K83" i="6"/>
  <c r="K84" i="6"/>
  <c r="K85" i="6"/>
  <c r="K86" i="6"/>
  <c r="K87" i="6"/>
  <c r="K88" i="6"/>
  <c r="K89" i="6"/>
  <c r="K90" i="6"/>
  <c r="K91" i="6"/>
  <c r="K92" i="6"/>
  <c r="K93" i="6"/>
  <c r="K94" i="6"/>
  <c r="K95" i="6"/>
  <c r="K96" i="6"/>
  <c r="K97" i="6"/>
  <c r="K98" i="6"/>
  <c r="K99" i="6"/>
  <c r="K100" i="6"/>
  <c r="K101" i="6"/>
  <c r="K102" i="6"/>
  <c r="K103" i="6"/>
  <c r="K104" i="6"/>
  <c r="K105" i="6"/>
  <c r="K106" i="6"/>
  <c r="K107" i="6"/>
  <c r="K108" i="6"/>
  <c r="K109" i="6"/>
  <c r="K110" i="6"/>
  <c r="K111" i="6"/>
  <c r="K112" i="6"/>
  <c r="K113" i="6"/>
  <c r="K114" i="6"/>
  <c r="K115" i="6"/>
  <c r="K116" i="6"/>
  <c r="K117" i="6"/>
  <c r="K118" i="6"/>
  <c r="K119" i="6"/>
  <c r="K120" i="6"/>
  <c r="K121" i="6"/>
  <c r="K122" i="6"/>
  <c r="K123" i="6"/>
  <c r="K124" i="6"/>
  <c r="K125" i="6"/>
  <c r="K126" i="6"/>
  <c r="K127" i="6"/>
  <c r="K128" i="6"/>
  <c r="K129" i="6"/>
  <c r="K130" i="6"/>
  <c r="K131" i="6"/>
  <c r="K132" i="6"/>
  <c r="K133" i="6"/>
  <c r="K134" i="6"/>
  <c r="K135" i="6"/>
  <c r="K136" i="6"/>
  <c r="K137" i="6"/>
  <c r="K138" i="6"/>
  <c r="K139" i="6"/>
  <c r="K140" i="6"/>
  <c r="K141" i="6"/>
  <c r="K142" i="6"/>
  <c r="K143" i="6"/>
  <c r="K144" i="6"/>
  <c r="K145" i="6"/>
  <c r="K146" i="6"/>
  <c r="K147" i="6"/>
  <c r="K148" i="6"/>
  <c r="K149" i="6"/>
  <c r="K150" i="6"/>
  <c r="K151" i="6"/>
  <c r="K152" i="6"/>
  <c r="K153" i="6"/>
  <c r="K154" i="6"/>
  <c r="K155" i="6"/>
  <c r="K156" i="6"/>
  <c r="K157" i="6"/>
  <c r="K158" i="6"/>
  <c r="K159" i="6"/>
  <c r="K160" i="6"/>
  <c r="K161" i="6"/>
  <c r="K162" i="6"/>
  <c r="K163" i="6"/>
  <c r="K164" i="6"/>
  <c r="K165" i="6"/>
  <c r="K166" i="6"/>
  <c r="K167" i="6"/>
  <c r="K168" i="6"/>
  <c r="K169" i="6"/>
  <c r="K170" i="6"/>
  <c r="K171" i="6"/>
  <c r="K172" i="6"/>
  <c r="K173" i="6"/>
  <c r="K174" i="6"/>
  <c r="K175" i="6"/>
  <c r="K176" i="6"/>
  <c r="K177" i="6"/>
  <c r="K178" i="6"/>
  <c r="K179" i="6"/>
  <c r="K180" i="6"/>
  <c r="K181" i="6"/>
  <c r="K182" i="6"/>
  <c r="K183" i="6"/>
  <c r="K184" i="6"/>
  <c r="K185" i="6"/>
  <c r="K186" i="6"/>
  <c r="K187" i="6"/>
  <c r="K188" i="6"/>
  <c r="K189" i="6"/>
  <c r="K191" i="6"/>
  <c r="K192" i="6"/>
  <c r="K193" i="6"/>
  <c r="K194" i="6"/>
  <c r="K195" i="6"/>
  <c r="K196" i="6"/>
  <c r="K197" i="6"/>
  <c r="K198" i="6"/>
  <c r="K199" i="6"/>
  <c r="K200" i="6"/>
  <c r="K201" i="6"/>
  <c r="K202" i="6"/>
  <c r="K203" i="6"/>
  <c r="K204" i="6"/>
  <c r="K205" i="6"/>
  <c r="K206" i="6"/>
  <c r="K207" i="6"/>
  <c r="K208" i="6"/>
  <c r="K209" i="6"/>
  <c r="K210" i="6"/>
  <c r="K211" i="6"/>
  <c r="K212" i="6"/>
  <c r="K213" i="6"/>
  <c r="K214" i="6"/>
  <c r="K215" i="6"/>
  <c r="K216" i="6"/>
  <c r="K217" i="6"/>
  <c r="K218" i="6"/>
  <c r="K219" i="6"/>
  <c r="K220" i="6"/>
  <c r="K221" i="6"/>
  <c r="K222" i="6"/>
  <c r="K223" i="6"/>
  <c r="K224" i="6"/>
  <c r="K225" i="6"/>
  <c r="K226" i="6"/>
  <c r="K227" i="6"/>
  <c r="K228" i="6"/>
  <c r="K229" i="6"/>
  <c r="K230" i="6"/>
  <c r="K231" i="6"/>
  <c r="K232" i="6"/>
  <c r="K233" i="6"/>
  <c r="K234" i="6"/>
  <c r="K235" i="6"/>
  <c r="K236" i="6"/>
  <c r="K237" i="6"/>
  <c r="K238" i="6"/>
  <c r="K239" i="6"/>
  <c r="K240" i="6"/>
  <c r="K40" i="6"/>
  <c r="K39" i="6" s="1"/>
  <c r="E39" i="6"/>
  <c r="F39" i="6"/>
  <c r="G39" i="6"/>
  <c r="H39" i="6"/>
  <c r="I39" i="6"/>
  <c r="J39" i="6"/>
  <c r="E38" i="6"/>
  <c r="F38" i="6"/>
  <c r="G38" i="6"/>
  <c r="H38" i="6"/>
  <c r="I38" i="6"/>
  <c r="J38" i="6"/>
  <c r="D39" i="6"/>
  <c r="D38" i="6"/>
  <c r="C39" i="6"/>
  <c r="B11" i="9"/>
  <c r="B10" i="9"/>
  <c r="B9" i="9"/>
  <c r="B8" i="9"/>
  <c r="B38" i="6" l="1"/>
  <c r="K38" i="6" s="1"/>
  <c r="C24" i="6"/>
  <c r="C23" i="6"/>
  <c r="C22" i="6"/>
  <c r="M24" i="11" l="1"/>
  <c r="M25" i="11"/>
  <c r="M26" i="11"/>
  <c r="M27" i="11"/>
  <c r="M28" i="11"/>
  <c r="M29" i="11"/>
  <c r="M30" i="11"/>
  <c r="M31" i="11"/>
  <c r="M32" i="11"/>
  <c r="M33" i="11"/>
  <c r="M36" i="11"/>
  <c r="M37" i="11"/>
  <c r="M38" i="11"/>
  <c r="M41" i="11"/>
  <c r="M42" i="11"/>
  <c r="M43" i="11"/>
  <c r="M44" i="11"/>
  <c r="M45" i="11"/>
  <c r="M46" i="11"/>
  <c r="M49" i="11"/>
  <c r="M50" i="11"/>
  <c r="M51" i="11"/>
  <c r="M52" i="11"/>
  <c r="M53" i="11"/>
  <c r="M54" i="11"/>
  <c r="M55" i="11"/>
  <c r="M56" i="11"/>
  <c r="M57" i="11"/>
  <c r="M58" i="11"/>
  <c r="M59" i="11"/>
  <c r="M60" i="11"/>
  <c r="M61"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M119" i="11"/>
  <c r="M120" i="11"/>
  <c r="M121" i="11"/>
  <c r="M122" i="11"/>
  <c r="D31" i="9"/>
  <c r="K122" i="11" l="1"/>
  <c r="K121" i="11"/>
  <c r="K120" i="11"/>
  <c r="K119" i="11"/>
  <c r="K118" i="11"/>
  <c r="K117" i="11"/>
  <c r="K116" i="11"/>
  <c r="K115" i="11"/>
  <c r="K114" i="11"/>
  <c r="K113" i="11"/>
  <c r="K112" i="11"/>
  <c r="K111" i="11"/>
  <c r="K110" i="11"/>
  <c r="K109" i="11"/>
  <c r="K108" i="11"/>
  <c r="K107" i="11"/>
  <c r="K106" i="11"/>
  <c r="K105" i="11"/>
  <c r="K104" i="11"/>
  <c r="K103" i="11"/>
  <c r="K102" i="11"/>
  <c r="K101" i="11"/>
  <c r="K100" i="11"/>
  <c r="K99" i="11"/>
  <c r="K98" i="11"/>
  <c r="K97" i="11"/>
  <c r="K96" i="11"/>
  <c r="K95" i="11"/>
  <c r="K94" i="11"/>
  <c r="K93" i="11"/>
  <c r="K92" i="11"/>
  <c r="K91" i="11"/>
  <c r="K90" i="11"/>
  <c r="K89" i="11"/>
  <c r="K88" i="11"/>
  <c r="K87" i="11"/>
  <c r="K86" i="11"/>
  <c r="K85" i="11"/>
  <c r="K84" i="11"/>
  <c r="K83" i="11"/>
  <c r="K82" i="11"/>
  <c r="K81" i="11"/>
  <c r="K80" i="11"/>
  <c r="K79" i="11"/>
  <c r="K78" i="11"/>
  <c r="K77" i="11"/>
  <c r="K76" i="11"/>
  <c r="K75" i="11"/>
  <c r="K74" i="11"/>
  <c r="K73" i="11"/>
  <c r="K72" i="11"/>
  <c r="K71" i="11"/>
  <c r="K70" i="11"/>
  <c r="K69" i="11"/>
  <c r="K68" i="11"/>
  <c r="K67" i="11"/>
  <c r="K66" i="11"/>
  <c r="K65" i="11"/>
  <c r="K64" i="11"/>
  <c r="K63" i="11"/>
  <c r="K62" i="11"/>
  <c r="M62" i="11" s="1"/>
  <c r="K61" i="11"/>
  <c r="K60" i="11"/>
  <c r="K59" i="11"/>
  <c r="K58" i="11"/>
  <c r="K57" i="11"/>
  <c r="K56" i="11"/>
  <c r="K55" i="11"/>
  <c r="K54" i="11"/>
  <c r="K53" i="11"/>
  <c r="K52" i="11"/>
  <c r="K51" i="11"/>
  <c r="K50" i="11"/>
  <c r="K49" i="11"/>
  <c r="M47" i="11"/>
  <c r="M39" i="11"/>
  <c r="M34" i="11"/>
  <c r="J21" i="11"/>
  <c r="I21" i="11"/>
  <c r="H21" i="11"/>
  <c r="G21" i="11"/>
  <c r="F21" i="11"/>
  <c r="E21" i="11"/>
  <c r="D21" i="11"/>
  <c r="E41" i="9" l="1"/>
  <c r="E35" i="9"/>
  <c r="E14" i="9"/>
  <c r="A2" i="7"/>
  <c r="A3" i="7" l="1"/>
  <c r="A4" i="7" s="1"/>
  <c r="A5" i="7" l="1"/>
  <c r="A6" i="7" s="1"/>
  <c r="A7" i="7" l="1"/>
  <c r="A8" i="7" l="1"/>
  <c r="A9" i="7" l="1"/>
  <c r="A10" i="7" l="1"/>
  <c r="A11" i="7" s="1"/>
  <c r="A12" i="7" l="1"/>
  <c r="A13" i="7" s="1"/>
  <c r="A14" i="7" l="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l="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0" i="7" s="1"/>
  <c r="A231" i="7" s="1"/>
  <c r="A232" i="7" s="1"/>
  <c r="A233" i="7" s="1"/>
  <c r="A234" i="7" s="1"/>
  <c r="A235" i="7" s="1"/>
  <c r="A236" i="7" s="1"/>
  <c r="A237" i="7" s="1"/>
  <c r="A238" i="7" s="1"/>
  <c r="A239" i="7" s="1"/>
  <c r="A240" i="7" s="1"/>
  <c r="A241" i="7" s="1"/>
  <c r="A242" i="7" s="1"/>
  <c r="A243" i="7" s="1"/>
  <c r="A244" i="7" s="1"/>
  <c r="A245" i="7" s="1"/>
  <c r="A246" i="7" s="1"/>
  <c r="A247" i="7" s="1"/>
  <c r="A248" i="7" s="1"/>
  <c r="A249" i="7" s="1"/>
  <c r="A250" i="7" s="1"/>
  <c r="D4" i="7" l="1"/>
  <c r="D7" i="7"/>
  <c r="D2" i="7"/>
  <c r="D3" i="7"/>
  <c r="D5" i="7"/>
  <c r="D6" i="7"/>
  <c r="D9" i="7"/>
  <c r="D10" i="7"/>
  <c r="D8" i="7"/>
  <c r="D11" i="7"/>
  <c r="D24" i="7"/>
  <c r="D19" i="7"/>
  <c r="D15" i="7"/>
  <c r="D23" i="7"/>
  <c r="D17" i="7"/>
  <c r="D16" i="7"/>
  <c r="D22" i="7"/>
  <c r="D20" i="7"/>
  <c r="D21" i="7"/>
  <c r="D18" i="7"/>
  <c r="D14" i="7"/>
  <c r="D31" i="7"/>
  <c r="D69" i="7"/>
  <c r="D38" i="7"/>
  <c r="D36" i="7"/>
  <c r="D219" i="7"/>
  <c r="D81" i="7"/>
  <c r="D157" i="7"/>
  <c r="D198" i="7"/>
  <c r="D171" i="7"/>
  <c r="D244" i="7"/>
  <c r="D94" i="7"/>
  <c r="D108" i="7"/>
  <c r="D197" i="7"/>
  <c r="D249" i="7"/>
  <c r="D132" i="7"/>
  <c r="D142" i="7"/>
  <c r="D208" i="7"/>
  <c r="D112" i="7"/>
  <c r="D113" i="7"/>
  <c r="D221" i="7"/>
  <c r="D101" i="7"/>
  <c r="D250" i="7"/>
  <c r="D228" i="7"/>
  <c r="D212" i="7"/>
  <c r="D95" i="7"/>
  <c r="D84" i="7"/>
  <c r="D224" i="7"/>
  <c r="D227" i="7"/>
  <c r="D68" i="7"/>
  <c r="D129" i="7"/>
  <c r="D52" i="7"/>
  <c r="D241" i="7"/>
  <c r="D190" i="7"/>
  <c r="D145" i="7"/>
  <c r="D63" i="7"/>
  <c r="D80" i="7"/>
  <c r="D216" i="7"/>
  <c r="D182" i="7"/>
  <c r="D61" i="7"/>
  <c r="D217" i="7"/>
  <c r="D242" i="7"/>
  <c r="D210" i="7"/>
  <c r="D189" i="7"/>
  <c r="D191" i="7"/>
  <c r="D115" i="7"/>
  <c r="D247" i="7"/>
  <c r="D236" i="7"/>
  <c r="D169" i="7"/>
  <c r="D183" i="7"/>
  <c r="D237" i="7"/>
  <c r="D126" i="7"/>
  <c r="D39" i="7"/>
  <c r="D66" i="7"/>
  <c r="D40" i="7"/>
  <c r="D62" i="7"/>
  <c r="D58" i="7"/>
  <c r="D28" i="7"/>
  <c r="D117" i="7"/>
  <c r="D114" i="7"/>
  <c r="D235" i="7"/>
  <c r="D218" i="7"/>
  <c r="D204" i="7"/>
  <c r="D150" i="7"/>
  <c r="D231" i="7"/>
  <c r="D175" i="7"/>
  <c r="D201" i="7"/>
  <c r="D37" i="7"/>
  <c r="D75" i="7"/>
  <c r="D47" i="7"/>
  <c r="D229" i="7"/>
  <c r="D152" i="7"/>
  <c r="D104" i="7"/>
  <c r="D178" i="7"/>
  <c r="D43" i="7"/>
  <c r="D99" i="7"/>
  <c r="D93" i="7"/>
  <c r="D136" i="7"/>
  <c r="D134" i="7"/>
  <c r="D130" i="7"/>
  <c r="D60" i="7"/>
  <c r="D44" i="7"/>
  <c r="D234" i="7"/>
  <c r="D13" i="7"/>
  <c r="D53" i="7"/>
  <c r="D246" i="7"/>
  <c r="D65" i="7"/>
  <c r="D45" i="7"/>
  <c r="D102" i="7"/>
  <c r="D206" i="7"/>
  <c r="D100" i="7"/>
  <c r="D149" i="7"/>
  <c r="D138" i="7"/>
  <c r="D199" i="7"/>
  <c r="D67" i="7"/>
  <c r="D103" i="7"/>
  <c r="D170" i="7"/>
  <c r="D165" i="7"/>
  <c r="D146" i="7"/>
  <c r="D239" i="7"/>
  <c r="D89" i="7"/>
  <c r="D172" i="7"/>
  <c r="D158" i="7"/>
  <c r="D85" i="7"/>
  <c r="D78" i="7"/>
  <c r="D161" i="7"/>
  <c r="D97" i="7"/>
  <c r="D156" i="7"/>
  <c r="D203" i="7"/>
  <c r="D55" i="7"/>
  <c r="D233" i="7"/>
  <c r="D120" i="7"/>
  <c r="D177" i="7"/>
  <c r="D105" i="7"/>
  <c r="D86" i="7"/>
  <c r="D70" i="7"/>
  <c r="D151" i="7"/>
  <c r="D168" i="7"/>
  <c r="D245" i="7"/>
  <c r="D248" i="7"/>
  <c r="D148" i="7"/>
  <c r="D131" i="7"/>
  <c r="D230" i="7"/>
  <c r="D48" i="7"/>
  <c r="D240" i="7"/>
  <c r="D238" i="7"/>
  <c r="D193" i="7"/>
  <c r="D141" i="7"/>
  <c r="D163" i="7"/>
  <c r="D202" i="7"/>
  <c r="D125" i="7"/>
  <c r="D127" i="7"/>
  <c r="D74" i="7"/>
  <c r="D118" i="7"/>
  <c r="D25" i="7"/>
  <c r="D54" i="7"/>
  <c r="D26" i="7"/>
  <c r="D27" i="7"/>
  <c r="D29" i="7"/>
  <c r="D46" i="7"/>
  <c r="D98" i="7"/>
  <c r="D243" i="7"/>
  <c r="D200" i="7"/>
  <c r="D180" i="7"/>
  <c r="D72" i="7"/>
  <c r="D96" i="7"/>
  <c r="D88" i="7"/>
  <c r="D179" i="7"/>
  <c r="D196" i="7"/>
  <c r="D87" i="7"/>
  <c r="D56" i="7"/>
  <c r="D121" i="7"/>
  <c r="D33" i="7"/>
  <c r="D232" i="7"/>
  <c r="D135" i="7"/>
  <c r="D205" i="7"/>
  <c r="D173" i="7"/>
  <c r="D185" i="7"/>
  <c r="D214" i="7"/>
  <c r="D91" i="7"/>
  <c r="D140" i="7"/>
  <c r="D194" i="7"/>
  <c r="D184" i="7"/>
  <c r="D119" i="7"/>
  <c r="D122" i="7"/>
  <c r="D167" i="7"/>
  <c r="D12" i="7"/>
  <c r="D30" i="7"/>
  <c r="D71" i="7"/>
  <c r="D49" i="7"/>
  <c r="D51" i="7"/>
  <c r="D77" i="7"/>
  <c r="D155" i="7"/>
  <c r="D164" i="7"/>
  <c r="D225" i="7"/>
  <c r="D220" i="7"/>
  <c r="D162" i="7"/>
  <c r="D181" i="7"/>
  <c r="D137" i="7"/>
  <c r="D207" i="7"/>
  <c r="D128" i="7"/>
  <c r="D92" i="7"/>
  <c r="D213" i="7"/>
  <c r="D188" i="7"/>
  <c r="D166" i="7"/>
  <c r="D73" i="7"/>
  <c r="D123" i="7"/>
  <c r="D110" i="7"/>
  <c r="D109" i="7"/>
  <c r="D192" i="7"/>
  <c r="D106" i="7"/>
  <c r="D215" i="7"/>
  <c r="D133" i="7"/>
  <c r="D195" i="7"/>
  <c r="D211" i="7"/>
  <c r="D147" i="7"/>
  <c r="D174" i="7"/>
  <c r="D107" i="7"/>
  <c r="D159" i="7"/>
  <c r="D79" i="7"/>
  <c r="D34" i="7"/>
  <c r="D35" i="7"/>
  <c r="D176" i="7"/>
  <c r="D160" i="7"/>
  <c r="D57" i="7"/>
  <c r="D187" i="7"/>
  <c r="D82" i="7"/>
  <c r="D111" i="7"/>
  <c r="D116" i="7"/>
  <c r="D223" i="7"/>
  <c r="D59" i="7"/>
  <c r="D154" i="7"/>
  <c r="D186" i="7"/>
  <c r="D226" i="7"/>
  <c r="D139" i="7"/>
  <c r="D64" i="7"/>
  <c r="D83" i="7"/>
  <c r="D222" i="7"/>
  <c r="D50" i="7"/>
  <c r="D41" i="7"/>
  <c r="D42" i="7"/>
  <c r="D144" i="7"/>
  <c r="D209" i="7"/>
  <c r="D143" i="7"/>
  <c r="D90" i="7"/>
  <c r="D76" i="7"/>
  <c r="D153" i="7"/>
  <c r="D124" i="7"/>
  <c r="D32" i="7"/>
  <c r="C1" i="7" l="1"/>
  <c r="C2" i="7"/>
</calcChain>
</file>

<file path=xl/sharedStrings.xml><?xml version="1.0" encoding="utf-8"?>
<sst xmlns="http://schemas.openxmlformats.org/spreadsheetml/2006/main" count="1224" uniqueCount="751">
  <si>
    <t>Other</t>
  </si>
  <si>
    <t>Name of University:</t>
  </si>
  <si>
    <t>Country of University:</t>
  </si>
  <si>
    <t>Title of Bachelor degree:</t>
  </si>
  <si>
    <t>Mathematics</t>
  </si>
  <si>
    <t>AD - Andorra</t>
  </si>
  <si>
    <t>AE - United Arab Emirates</t>
  </si>
  <si>
    <t>AF - Afghanistan</t>
  </si>
  <si>
    <t>AG - Antigua and Barbuda</t>
  </si>
  <si>
    <t>AI - Anguilla</t>
  </si>
  <si>
    <t>AL - Albania</t>
  </si>
  <si>
    <t>AM - Armenia</t>
  </si>
  <si>
    <t>AO - Angola</t>
  </si>
  <si>
    <t>AQ - Antarctica</t>
  </si>
  <si>
    <t>AR - Argentina</t>
  </si>
  <si>
    <t>AS - American Samoa</t>
  </si>
  <si>
    <t>AT - Austria</t>
  </si>
  <si>
    <t>AU - Australia</t>
  </si>
  <si>
    <t>AW - Aruba</t>
  </si>
  <si>
    <t>AX - Åland Islands</t>
  </si>
  <si>
    <t>AZ - Azerbaijan</t>
  </si>
  <si>
    <t>BA - Bosnia and Herzegovina</t>
  </si>
  <si>
    <t>BB - Barbados</t>
  </si>
  <si>
    <t>BD - Bangladesh</t>
  </si>
  <si>
    <t>BE - Belgium</t>
  </si>
  <si>
    <t>BF - Burkina Faso</t>
  </si>
  <si>
    <t>BG - Bulgaria</t>
  </si>
  <si>
    <t>BH - Bahrain</t>
  </si>
  <si>
    <t>BI - Burundi</t>
  </si>
  <si>
    <t>BJ - Benin</t>
  </si>
  <si>
    <t>BL - Saint Barthélemy</t>
  </si>
  <si>
    <t>BM - Bermuda</t>
  </si>
  <si>
    <t>BN - Brunei Darussalam</t>
  </si>
  <si>
    <t>BO - Bolivia (Plurinational State of)</t>
  </si>
  <si>
    <t>BQ - Bonaire, Sint Eustatius and Saba</t>
  </si>
  <si>
    <t>BR - Brazil</t>
  </si>
  <si>
    <t>BS - Bahamas</t>
  </si>
  <si>
    <t>BT - Bhutan</t>
  </si>
  <si>
    <t>BV - Bouvet Island</t>
  </si>
  <si>
    <t>BW - Botswana</t>
  </si>
  <si>
    <t>BY - Belarus</t>
  </si>
  <si>
    <t>BZ - Belize</t>
  </si>
  <si>
    <t>CA - Canada</t>
  </si>
  <si>
    <t>CC - Cocos (Keeling) Islands</t>
  </si>
  <si>
    <t>CD - Congo, Democratic Republic of the</t>
  </si>
  <si>
    <t>CF - Central African Republic</t>
  </si>
  <si>
    <t>CG - Congo</t>
  </si>
  <si>
    <t>CH - Switzerland</t>
  </si>
  <si>
    <t>CI - Côte d'Ivoire</t>
  </si>
  <si>
    <t>CK - Cook Islands</t>
  </si>
  <si>
    <t>CL - Chile</t>
  </si>
  <si>
    <t>CM - Cameroon</t>
  </si>
  <si>
    <t>CN - China</t>
  </si>
  <si>
    <t>CO - Colombia</t>
  </si>
  <si>
    <t>CR - Costa Rica</t>
  </si>
  <si>
    <t>CU - Cuba</t>
  </si>
  <si>
    <t>CV - Cabo Verde</t>
  </si>
  <si>
    <t>CW - Curaçao</t>
  </si>
  <si>
    <t>CX - Christmas Island</t>
  </si>
  <si>
    <t>CY - Cyprus</t>
  </si>
  <si>
    <t>CZ - Czechia</t>
  </si>
  <si>
    <t>DE - Germany</t>
  </si>
  <si>
    <t>DJ - Djibouti</t>
  </si>
  <si>
    <t>DK - Denmark</t>
  </si>
  <si>
    <t>DM - Dominica</t>
  </si>
  <si>
    <t>DO - Dominican Republic</t>
  </si>
  <si>
    <t>DZ - Algeria</t>
  </si>
  <si>
    <t>EC - Ecuador</t>
  </si>
  <si>
    <t>EE - Estonia</t>
  </si>
  <si>
    <t>EG - Egypt</t>
  </si>
  <si>
    <t>EH - Western Sahara</t>
  </si>
  <si>
    <t>ER - Eritrea</t>
  </si>
  <si>
    <t>ES - Spain</t>
  </si>
  <si>
    <t>ET - Ethiopia</t>
  </si>
  <si>
    <t>FI - Finland</t>
  </si>
  <si>
    <t>FJ - Fiji</t>
  </si>
  <si>
    <t>FK - Falkland Islands (Malvinas)</t>
  </si>
  <si>
    <t>FM - Micronesia (Federated States of)</t>
  </si>
  <si>
    <t>FO - Faroe Islands</t>
  </si>
  <si>
    <t>FR - France</t>
  </si>
  <si>
    <t>GA - Gabon</t>
  </si>
  <si>
    <t>GB - United Kingdom of Great Britain and Northern Ireland</t>
  </si>
  <si>
    <t>GD - Grenada</t>
  </si>
  <si>
    <t>GE - Georgia</t>
  </si>
  <si>
    <t>GF - French Guiana</t>
  </si>
  <si>
    <t>GG - Guernsey</t>
  </si>
  <si>
    <t>GH - Ghana</t>
  </si>
  <si>
    <t>GI - Gibraltar</t>
  </si>
  <si>
    <t>GL - Greenland</t>
  </si>
  <si>
    <t>GM - Gambia</t>
  </si>
  <si>
    <t>GN - Guinea</t>
  </si>
  <si>
    <t>GP - Guadeloupe</t>
  </si>
  <si>
    <t>GQ - Equatorial Guinea</t>
  </si>
  <si>
    <t>GR - Greece</t>
  </si>
  <si>
    <t>GS - South Georgia and the South Sandwich Islands</t>
  </si>
  <si>
    <t>GT - Guatemala</t>
  </si>
  <si>
    <t>GU - Guam</t>
  </si>
  <si>
    <t>GW - Guinea-Bissau</t>
  </si>
  <si>
    <t>GY - Guyana</t>
  </si>
  <si>
    <t>HK - Hong Kong</t>
  </si>
  <si>
    <t>HM - Heard Island and McDonald Islands</t>
  </si>
  <si>
    <t>HN - Honduras</t>
  </si>
  <si>
    <t>HR - Croatia</t>
  </si>
  <si>
    <t>HT - Haiti</t>
  </si>
  <si>
    <t>HU - Hungary</t>
  </si>
  <si>
    <t>ID - Indonesia</t>
  </si>
  <si>
    <t>IE - Ireland</t>
  </si>
  <si>
    <t>IL - Israel</t>
  </si>
  <si>
    <t>IM - Isle of Man</t>
  </si>
  <si>
    <t>IN - India</t>
  </si>
  <si>
    <t>IO - British Indian Ocean Territory</t>
  </si>
  <si>
    <t>IQ - Iraq</t>
  </si>
  <si>
    <t>IR - Iran (Islamic Republic of)</t>
  </si>
  <si>
    <t>IS - Iceland</t>
  </si>
  <si>
    <t>IT - Italy</t>
  </si>
  <si>
    <t>JE - Jersey</t>
  </si>
  <si>
    <t>JM - Jamaica</t>
  </si>
  <si>
    <t>JO - Jordan</t>
  </si>
  <si>
    <t>JP - Japan</t>
  </si>
  <si>
    <t>KE - Kenya</t>
  </si>
  <si>
    <t>KG - Kyrgyzstan</t>
  </si>
  <si>
    <t>KH - Cambodia</t>
  </si>
  <si>
    <t>KI - Kiribati</t>
  </si>
  <si>
    <t>KM - Comoros</t>
  </si>
  <si>
    <t>KN - Saint Kitts and Nevis</t>
  </si>
  <si>
    <t>KP - Korea (Democratic People's Republic of)</t>
  </si>
  <si>
    <t>KR - Korea, Republic of</t>
  </si>
  <si>
    <t>KW - Kuwait</t>
  </si>
  <si>
    <t>KY - Cayman Islands</t>
  </si>
  <si>
    <t>KZ - Kazakhstan</t>
  </si>
  <si>
    <t>LA - Lao People's Democratic Republic</t>
  </si>
  <si>
    <t>LB - Lebanon</t>
  </si>
  <si>
    <t>LC - Saint Lucia</t>
  </si>
  <si>
    <t>LI - Liechtenstein</t>
  </si>
  <si>
    <t>LK - Sri Lanka</t>
  </si>
  <si>
    <t>LR - Liberia</t>
  </si>
  <si>
    <t>LS - Lesotho</t>
  </si>
  <si>
    <t>LT - Lithuania</t>
  </si>
  <si>
    <t>LU - Luxembourg</t>
  </si>
  <si>
    <t>LV - Latvia</t>
  </si>
  <si>
    <t>LY - Libya</t>
  </si>
  <si>
    <t>MA - Morocco</t>
  </si>
  <si>
    <t>MC - Monaco</t>
  </si>
  <si>
    <t>MD - Moldova, Republic of</t>
  </si>
  <si>
    <t>ME - Montenegro</t>
  </si>
  <si>
    <t>MF - Saint Martin (French part)</t>
  </si>
  <si>
    <t>MG - Madagascar</t>
  </si>
  <si>
    <t>MH - Marshall Islands</t>
  </si>
  <si>
    <t>MK - North Macedonia</t>
  </si>
  <si>
    <t>ML - Mali</t>
  </si>
  <si>
    <t>MM - Myanmar</t>
  </si>
  <si>
    <t>MN - Mongolia</t>
  </si>
  <si>
    <t>MO - Macao</t>
  </si>
  <si>
    <t>MP - Northern Mariana Islands</t>
  </si>
  <si>
    <t>MQ - Martinique</t>
  </si>
  <si>
    <t>MR - Mauritania</t>
  </si>
  <si>
    <t>MS - Montserrat</t>
  </si>
  <si>
    <t>MT - Malta</t>
  </si>
  <si>
    <t>MU - Mauritius</t>
  </si>
  <si>
    <t>MV - Maldives</t>
  </si>
  <si>
    <t>MW - Malawi</t>
  </si>
  <si>
    <t>MX - Mexico</t>
  </si>
  <si>
    <t>MY - Malaysia</t>
  </si>
  <si>
    <t>MZ - Mozambique</t>
  </si>
  <si>
    <t>NA - Namibia</t>
  </si>
  <si>
    <t>NC - New Caledonia</t>
  </si>
  <si>
    <t>NE - Niger</t>
  </si>
  <si>
    <t>NF - Norfolk Island</t>
  </si>
  <si>
    <t>NG - Nigeria</t>
  </si>
  <si>
    <t>NI - Nicaragua</t>
  </si>
  <si>
    <t>NL - Netherlands</t>
  </si>
  <si>
    <t>NO - Norway</t>
  </si>
  <si>
    <t>NP - Nepal</t>
  </si>
  <si>
    <t>NR - Nauru</t>
  </si>
  <si>
    <t>NU - Niue</t>
  </si>
  <si>
    <t>NZ - New Zealand</t>
  </si>
  <si>
    <t>OM - Oman</t>
  </si>
  <si>
    <t>PA - Panama</t>
  </si>
  <si>
    <t>PE - Peru</t>
  </si>
  <si>
    <t>PF - French Polynesia</t>
  </si>
  <si>
    <t>PG - Papua New Guinea</t>
  </si>
  <si>
    <t>PH - Philippines</t>
  </si>
  <si>
    <t>PK - Pakistan</t>
  </si>
  <si>
    <t>PL - Poland</t>
  </si>
  <si>
    <t>PM - Saint Pierre and Miquelon</t>
  </si>
  <si>
    <t>PN - Pitcairn</t>
  </si>
  <si>
    <t>PR - Puerto Rico</t>
  </si>
  <si>
    <t>PS - Palestine, State of</t>
  </si>
  <si>
    <t>PT - Portugal</t>
  </si>
  <si>
    <t>PW - Palau</t>
  </si>
  <si>
    <t>PY - Paraguay</t>
  </si>
  <si>
    <t>QA - Qatar</t>
  </si>
  <si>
    <t>RE - Réunion</t>
  </si>
  <si>
    <t>RO - Romania</t>
  </si>
  <si>
    <t>RS - Serbia</t>
  </si>
  <si>
    <t>RU - Russian Federation</t>
  </si>
  <si>
    <t>RW - Rwanda</t>
  </si>
  <si>
    <t>SA - Saudi Arabia</t>
  </si>
  <si>
    <t>SB - Solomon Islands</t>
  </si>
  <si>
    <t>SC - Seychelles</t>
  </si>
  <si>
    <t>SD - Sudan</t>
  </si>
  <si>
    <t>SE - Sweden</t>
  </si>
  <si>
    <t>SG - Singapore</t>
  </si>
  <si>
    <t>SH - Saint Helena, Ascension and Tristan da Cunha</t>
  </si>
  <si>
    <t>SI - Slovenia</t>
  </si>
  <si>
    <t>SJ - Svalbard and Jan Mayen</t>
  </si>
  <si>
    <t>SK - Slovakia</t>
  </si>
  <si>
    <t>SL - Sierra Leone</t>
  </si>
  <si>
    <t>SM - San Marino</t>
  </si>
  <si>
    <t>SN - Senegal</t>
  </si>
  <si>
    <t>SO - Somalia</t>
  </si>
  <si>
    <t>SR - Suriname</t>
  </si>
  <si>
    <t>SS - South Sudan</t>
  </si>
  <si>
    <t>ST - Sao Tome and Principe</t>
  </si>
  <si>
    <t>SV - El Salvador</t>
  </si>
  <si>
    <t>SX - Sint Maarten (Dutch part)</t>
  </si>
  <si>
    <t>SY - Syrian Arab Republic</t>
  </si>
  <si>
    <t>SZ - Eswatini</t>
  </si>
  <si>
    <t>TC - Turks and Caicos Islands</t>
  </si>
  <si>
    <t>TD - Chad</t>
  </si>
  <si>
    <t>TF - French Southern Territories</t>
  </si>
  <si>
    <t>TG - Togo</t>
  </si>
  <si>
    <t>TH - Thailand</t>
  </si>
  <si>
    <t>TJ - Tajikistan</t>
  </si>
  <si>
    <t>TK - Tokelau</t>
  </si>
  <si>
    <t>TL - Timor-Leste</t>
  </si>
  <si>
    <t>TM - Turkmenistan</t>
  </si>
  <si>
    <t>TN - Tunisia</t>
  </si>
  <si>
    <t>TO - Tonga</t>
  </si>
  <si>
    <t>TR - Turkey</t>
  </si>
  <si>
    <t>TT - Trinidad and Tobago</t>
  </si>
  <si>
    <t>TV - Tuvalu</t>
  </si>
  <si>
    <t>TW - Taiwan, Province of China</t>
  </si>
  <si>
    <t>TZ - Tanzania, United Republic of</t>
  </si>
  <si>
    <t>UA - Ukraine</t>
  </si>
  <si>
    <t>UG - Uganda</t>
  </si>
  <si>
    <t>UM - United States Minor Outlying Islands</t>
  </si>
  <si>
    <t>US - United States of America</t>
  </si>
  <si>
    <t>UY - Uruguay</t>
  </si>
  <si>
    <t>UZ - Uzbekistan</t>
  </si>
  <si>
    <t>VA - Holy See</t>
  </si>
  <si>
    <t>VC - Saint Vincent and the Grenadines</t>
  </si>
  <si>
    <t>VE - Venezuela (Bolivarian Republic of)</t>
  </si>
  <si>
    <t>VG - Virgin Islands (British)</t>
  </si>
  <si>
    <t>VI - Virgin Islands (U.S.)</t>
  </si>
  <si>
    <t>VN - Viet Nam</t>
  </si>
  <si>
    <t>VU - Vanuatu</t>
  </si>
  <si>
    <t>WF - Wallis and Futuna</t>
  </si>
  <si>
    <t>WS - Samoa</t>
  </si>
  <si>
    <t>YE - Yemen</t>
  </si>
  <si>
    <t>YT - Mayotte</t>
  </si>
  <si>
    <t>ZA - South Africa</t>
  </si>
  <si>
    <t>ZM - Zambia</t>
  </si>
  <si>
    <t>ZW - Zimbabwe</t>
  </si>
  <si>
    <t>sum (ECTS estimate):</t>
  </si>
  <si>
    <t>Avg. Grade (local):</t>
  </si>
  <si>
    <t>Name:</t>
  </si>
  <si>
    <t>Statement of Purpose (SOP)</t>
  </si>
  <si>
    <t>Your plan for the future and motivation to study at DTU</t>
  </si>
  <si>
    <t>Other relevant information for your admission at DTU (if applicable)</t>
  </si>
  <si>
    <t xml:space="preserve">Have you applied to DTU before (if applicable) – </t>
  </si>
  <si>
    <t>If rejected: explain how you have upgraded your qualifications since then (max. 500 characters)</t>
  </si>
  <si>
    <t>Yes/No:</t>
  </si>
  <si>
    <t>Physics</t>
  </si>
  <si>
    <t>Comments (if any)</t>
  </si>
  <si>
    <t>password: DTU2019</t>
  </si>
  <si>
    <t>MSc education name:</t>
  </si>
  <si>
    <t>Categories for credit distribution:</t>
  </si>
  <si>
    <t>1:</t>
  </si>
  <si>
    <t>2:</t>
  </si>
  <si>
    <t>3:</t>
  </si>
  <si>
    <t>4:</t>
  </si>
  <si>
    <t>5:</t>
  </si>
  <si>
    <t>6:</t>
  </si>
  <si>
    <t>7:</t>
  </si>
  <si>
    <t>Password: Science19</t>
  </si>
  <si>
    <t>Write name (and/or) course code of course no. 1</t>
  </si>
  <si>
    <t>Title of qualifying degree:</t>
  </si>
  <si>
    <t>Grade scale minimum (home university)</t>
  </si>
  <si>
    <t>Passing grade (home university):</t>
  </si>
  <si>
    <t>Grade scale maximum (home university)</t>
  </si>
  <si>
    <t>Minimum required credits for graduation (home university):</t>
  </si>
  <si>
    <t>Country of home University:</t>
  </si>
  <si>
    <t>Name of home University:</t>
  </si>
  <si>
    <t>Full name:</t>
  </si>
  <si>
    <t>Nominal length of qualifying degree (years):</t>
  </si>
  <si>
    <t>Write name (and/or) course code of course no. 2</t>
  </si>
  <si>
    <t>Write name (and/or) course code of course no. 3</t>
  </si>
  <si>
    <t>Write name (and/or) course code of course no. 4</t>
  </si>
  <si>
    <t>Write name (and/or) course code of course no. 5</t>
  </si>
  <si>
    <t>Write name (and/or) course code of course no. 6</t>
  </si>
  <si>
    <t>Write name (and/or) course code of course no. 7</t>
  </si>
  <si>
    <t>Write name (and/or) course code of course no. 8</t>
  </si>
  <si>
    <t>Write name (and/or) course code of course no. 9</t>
  </si>
  <si>
    <t>Write name (and/or) course code of course no. 10</t>
  </si>
  <si>
    <t>Write name (and/or) course code of course no. 11</t>
  </si>
  <si>
    <t>Write name (and/or) course code of course no. 12</t>
  </si>
  <si>
    <t>Write name (and/or) course code of course no. 13</t>
  </si>
  <si>
    <t>Write name (and/or) course code of course no. 14</t>
  </si>
  <si>
    <t>Write name (and/or) course code of course no. 15</t>
  </si>
  <si>
    <t>Write name (and/or) course code of course no. 16</t>
  </si>
  <si>
    <t>Write name (and/or) course code of course no. 17</t>
  </si>
  <si>
    <t>Write name (and/or) course code of course no. 18</t>
  </si>
  <si>
    <t>Write name (and/or) course code of course no. 19</t>
  </si>
  <si>
    <t>Write name (and/or) course code of course no. 20</t>
  </si>
  <si>
    <t>Write name (and/or) course code of course no. 21</t>
  </si>
  <si>
    <t>Write name (and/or) course code of course no. 22</t>
  </si>
  <si>
    <t>Write name (and/or) course code of course no. 23</t>
  </si>
  <si>
    <t>Write name (and/or) course code of course no. 24</t>
  </si>
  <si>
    <t>Write name (and/or) course code of course no. 25</t>
  </si>
  <si>
    <t>Write name (and/or) course code of course no. 26</t>
  </si>
  <si>
    <t>Write name (and/or) course code of course no. 27</t>
  </si>
  <si>
    <t>Write name (and/or) course code of course no. 28</t>
  </si>
  <si>
    <t>Write name (and/or) course code of course no. 29</t>
  </si>
  <si>
    <t>Write name (and/or) course code of course no. 30</t>
  </si>
  <si>
    <t>Write name (and/or) course code of course no. 31</t>
  </si>
  <si>
    <t>Write name (and/or) course code of course no. 32</t>
  </si>
  <si>
    <t>Write name (and/or) course code of course no. 33</t>
  </si>
  <si>
    <t>Write name (and/or) course code of course no. 34</t>
  </si>
  <si>
    <t>Write name (and/or) course code of course no. 35</t>
  </si>
  <si>
    <t>Write name (and/or) course code of course no. 36</t>
  </si>
  <si>
    <t>Write name (and/or) course code of course no. 37</t>
  </si>
  <si>
    <t>Write name (and/or) course code of course no. 38</t>
  </si>
  <si>
    <t>Write name (and/or) course code of course no. 39</t>
  </si>
  <si>
    <t>Write name (and/or) course code of course no. 40</t>
  </si>
  <si>
    <t>Write name (and/or) course code of course no. 41</t>
  </si>
  <si>
    <t>Write name (and/or) course code of course no. 42</t>
  </si>
  <si>
    <t>Write name (and/or) course code of course no. 43</t>
  </si>
  <si>
    <t>Write name (and/or) course code of course no. 44</t>
  </si>
  <si>
    <t>Write name (and/or) course code of course no. 45</t>
  </si>
  <si>
    <t>Write name (and/or) course code of course no. 46</t>
  </si>
  <si>
    <t>Write name (and/or) course code of course no. 47</t>
  </si>
  <si>
    <t>Write name (and/or) course code of course no. 48</t>
  </si>
  <si>
    <t>Write name (and/or) course code of course no. 49</t>
  </si>
  <si>
    <t>Write name (and/or) course code of course no. 50</t>
  </si>
  <si>
    <t>Write name (and/or) course code of course no. 51</t>
  </si>
  <si>
    <t>Write name (and/or) course code of course no. 52</t>
  </si>
  <si>
    <t>Write name (and/or) course code of course no. 53</t>
  </si>
  <si>
    <t>Write name (and/or) course code of course no. 54</t>
  </si>
  <si>
    <t>Write name (and/or) course code of course no. 55</t>
  </si>
  <si>
    <t>Write name (and/or) course code of course no. 56</t>
  </si>
  <si>
    <t>Write name (and/or) course code of course no. 57</t>
  </si>
  <si>
    <t>Write name (and/or) course code of course no. 58</t>
  </si>
  <si>
    <t>Write name (and/or) course code of course no. 59</t>
  </si>
  <si>
    <t>Write name (and/or) course code of course no. 60</t>
  </si>
  <si>
    <t>Write name (and/or) course code of course no. 61</t>
  </si>
  <si>
    <t>Write name (and/or) course code of course no. 62</t>
  </si>
  <si>
    <t>Write name (and/or) course code of course no. 63</t>
  </si>
  <si>
    <t>Write name (and/or) course code of course no. 64</t>
  </si>
  <si>
    <t>Write name (and/or) course code of course no. 65</t>
  </si>
  <si>
    <t>Write name (and/or) course code of course no. 66</t>
  </si>
  <si>
    <t>Write name (and/or) course code of course no. 67</t>
  </si>
  <si>
    <t>Write name (and/or) course code of course no. 68</t>
  </si>
  <si>
    <t>Write name (and/or) course code of course no. 69</t>
  </si>
  <si>
    <t>Write name (and/or) course code of course no. 70</t>
  </si>
  <si>
    <t>Write name (and/or) course code of course no. 71</t>
  </si>
  <si>
    <t>Write name (and/or) course code of course no. 72</t>
  </si>
  <si>
    <t>Write name (and/or) course code of course no. 73</t>
  </si>
  <si>
    <t>Write name (and/or) course code of course no. 74</t>
  </si>
  <si>
    <t>Write name (and/or) course code of course no. 75</t>
  </si>
  <si>
    <t>Write name (and/or) course code of course no. 76</t>
  </si>
  <si>
    <t>Write name (and/or) course code of course no. 77</t>
  </si>
  <si>
    <t>Write name (and/or) course code of course no. 78</t>
  </si>
  <si>
    <t>Write name (and/or) course code of course no. 79</t>
  </si>
  <si>
    <t>Write name (and/or) course code of course no. 80</t>
  </si>
  <si>
    <t>Write name (and/or) course code of course no. 81</t>
  </si>
  <si>
    <t>Write name (and/or) course code of course no. 82</t>
  </si>
  <si>
    <t>Write name (and/or) course code of course no. 83</t>
  </si>
  <si>
    <t>Write name (and/or) course code of course no. 84</t>
  </si>
  <si>
    <t>Write name (and/or) course code of course no. 85</t>
  </si>
  <si>
    <t>Write name (and/or) course code of course no. 86</t>
  </si>
  <si>
    <t>Write name (and/or) course code of course no. 87</t>
  </si>
  <si>
    <t>Write name (and/or) course code of course no. 88</t>
  </si>
  <si>
    <t>Write name (and/or) course code of course no. 89</t>
  </si>
  <si>
    <t>Write name (and/or) course code of course no. 90</t>
  </si>
  <si>
    <t>Write name (and/or) course code of course no. 91</t>
  </si>
  <si>
    <t>Write name (and/or) course code of course no. 92</t>
  </si>
  <si>
    <t>Write name (and/or) course code of course no. 93</t>
  </si>
  <si>
    <t>Write name (and/or) course code of course no. 94</t>
  </si>
  <si>
    <t>Write name (and/or) course code of course no. 95</t>
  </si>
  <si>
    <t>Write name (and/or) course code of course no. 96</t>
  </si>
  <si>
    <t>Write name (and/or) course code of course no. 97</t>
  </si>
  <si>
    <t>Write name (and/or) course code of course no. 98</t>
  </si>
  <si>
    <t>Write name (and/or) course code of course no. 99</t>
  </si>
  <si>
    <t>for the GPA calculator sheet</t>
  </si>
  <si>
    <t>GPA calculated from the list of courses below in your home university grade scale (comparable to your transcript)</t>
  </si>
  <si>
    <t>An estimate of your Danish GPA (linear conversion to the danish grading system)</t>
  </si>
  <si>
    <t>GPA for courses of prerequisites (your home university grading scale)</t>
  </si>
  <si>
    <t>for the setup sheet (if needed)</t>
  </si>
  <si>
    <t>4/4. Course Name (a course may only be listed once)</t>
  </si>
  <si>
    <t>3/4. Information on grade scale at your home university:</t>
  </si>
  <si>
    <t>2/4. Information on Qualifying degree:</t>
  </si>
  <si>
    <t>1/4. Information on applicant:</t>
  </si>
  <si>
    <t>If not all 7 catagories are used, leave blank.</t>
  </si>
  <si>
    <t>Chemical and Biochemical Engineering</t>
  </si>
  <si>
    <t>Organic and inorganic chemistry</t>
  </si>
  <si>
    <t>Thermodynamics and physical chemistry</t>
  </si>
  <si>
    <t>Mass and heat transfer, unit operations</t>
  </si>
  <si>
    <t>Chemical kinetics and reaction engineering, dedicated mathematical modelling courses</t>
  </si>
  <si>
    <t xml:space="preserve">Biochemistry, biotechnology, and/or other life science courses. </t>
  </si>
  <si>
    <t>Countries</t>
  </si>
  <si>
    <t>Yes</t>
  </si>
  <si>
    <t>No</t>
  </si>
  <si>
    <r>
      <t xml:space="preserve">It is mandatory to submit a statement of purpose and it is a key document in the decision making process. It is therefore extremely important that you give considerable thought towards preparing the SOP. Be as concise and clear as possible and if you are applying for more than one programme, prepare a SOP for each. Below you will find a form where you must fill in the relevant information.
</t>
    </r>
    <r>
      <rPr>
        <i/>
        <sz val="12"/>
        <color rgb="FFFF0000"/>
        <rFont val="Calibri"/>
        <family val="2"/>
        <scheme val="minor"/>
      </rPr>
      <t>Fields marked with (</t>
    </r>
    <r>
      <rPr>
        <i/>
        <sz val="12"/>
        <rFont val="Calibri"/>
        <family val="2"/>
        <scheme val="minor"/>
      </rPr>
      <t>*</t>
    </r>
    <r>
      <rPr>
        <i/>
        <sz val="12"/>
        <color rgb="FFFF0000"/>
        <rFont val="Calibri"/>
        <family val="2"/>
        <scheme val="minor"/>
      </rPr>
      <t>), are mandatory and must be filled.</t>
    </r>
  </si>
  <si>
    <t>State your future academic goals and how your study at DTU will help you achieve these (max. 1000 characters): *</t>
  </si>
  <si>
    <t>Select two courses/subjects (at MSc level) from the DTU course catalogue which you plan to take:</t>
  </si>
  <si>
    <t>Course/Subject number*</t>
  </si>
  <si>
    <t>Course/Subject name*</t>
  </si>
  <si>
    <t xml:space="preserve">Find Courses at: </t>
  </si>
  <si>
    <t>http://kurser.dtu.dk/</t>
  </si>
  <si>
    <t>Describe how these courses/subjects support your academic goals (max. 500 characters): *</t>
  </si>
  <si>
    <t>Hans Hansen</t>
  </si>
  <si>
    <t>Your full name</t>
  </si>
  <si>
    <t>Use the drop-down menu, country where you have obtained your qualifying degree</t>
  </si>
  <si>
    <t>Technical University of Denmark</t>
  </si>
  <si>
    <t>The English name of your home university</t>
  </si>
  <si>
    <t>Mechanical Engineering</t>
  </si>
  <si>
    <t>The full English title of your qualifying degree</t>
  </si>
  <si>
    <t>Nominal length in years of qualifying education assuming full-time study</t>
  </si>
  <si>
    <t>Credits as used by your home university</t>
  </si>
  <si>
    <t>Lowest possible grade at your home university</t>
  </si>
  <si>
    <t>GPA:</t>
  </si>
  <si>
    <t>Lowest possible grade for passing a course at your home university</t>
  </si>
  <si>
    <t>Maximum possible grade at your home university</t>
  </si>
  <si>
    <t>Prerequisites GPA:</t>
  </si>
  <si>
    <t>Distribution of estimated course content (percentage):</t>
  </si>
  <si>
    <t>- In the rows below, course names, credits and grades should be provided in accordance with your transcript.
- Fill in the columns in the red box to the right providing an estimate of the course content distribution in percentages.
- In case of pass/no pass courses, use the "Passing grade" as given above.</t>
  </si>
  <si>
    <t>Credits
 at home university</t>
  </si>
  <si>
    <t>Grade 
at home university</t>
  </si>
  <si>
    <t>Comments (optional)</t>
  </si>
  <si>
    <t>Advanced Engineering Mathematics 1</t>
  </si>
  <si>
    <t>Physics 1</t>
  </si>
  <si>
    <t>Mechanical engineering practice</t>
  </si>
  <si>
    <t>Manufacturing Technology and Operations Management</t>
  </si>
  <si>
    <t>Strength of materials 1</t>
  </si>
  <si>
    <t>Introduction to Mathematical Statistics</t>
  </si>
  <si>
    <t>Basic fluid mechanics</t>
  </si>
  <si>
    <t>Strength of materials 2</t>
  </si>
  <si>
    <t>Engineering design and problem solving</t>
  </si>
  <si>
    <t>Principles of naval architecture and offshore engineering 1</t>
  </si>
  <si>
    <t>Heat transfer</t>
  </si>
  <si>
    <t>Introduction to programming and data processing</t>
  </si>
  <si>
    <t>Python</t>
  </si>
  <si>
    <t>Advanced Engineering Mathematics 2</t>
  </si>
  <si>
    <t>Machine elements - basics</t>
  </si>
  <si>
    <t>Materials science for mechanical engineers</t>
  </si>
  <si>
    <t>Automation, components and systems</t>
  </si>
  <si>
    <t>Project work</t>
  </si>
  <si>
    <t>Group work (six persons)</t>
  </si>
  <si>
    <t>Mechanical vibrations</t>
  </si>
  <si>
    <t>Linear control design 1</t>
  </si>
  <si>
    <t>Product design and documentation</t>
  </si>
  <si>
    <t>Water and environmental management</t>
  </si>
  <si>
    <t>Fundamental Chemistry</t>
  </si>
  <si>
    <t>Theory of Science in Engineering</t>
  </si>
  <si>
    <t>Introduction to Numerical Algorithms</t>
  </si>
  <si>
    <t>Bachelor thesis</t>
  </si>
  <si>
    <t>Done individually</t>
  </si>
  <si>
    <t>Example</t>
  </si>
  <si>
    <r>
      <t>- This Excel workbook contains two sheets (</t>
    </r>
    <r>
      <rPr>
        <i/>
        <sz val="10"/>
        <color rgb="FF00B050"/>
        <rFont val="Calibri"/>
        <family val="2"/>
        <scheme val="minor"/>
      </rPr>
      <t>"GPA Calculator"</t>
    </r>
    <r>
      <rPr>
        <i/>
        <sz val="10"/>
        <color theme="1"/>
        <rFont val="Calibri"/>
        <family val="2"/>
        <scheme val="minor"/>
      </rPr>
      <t xml:space="preserve"> and </t>
    </r>
    <r>
      <rPr>
        <i/>
        <sz val="10"/>
        <color rgb="FF00B0F0"/>
        <rFont val="Calibri"/>
        <family val="2"/>
        <scheme val="minor"/>
      </rPr>
      <t>"SOP"</t>
    </r>
    <r>
      <rPr>
        <i/>
        <sz val="10"/>
        <color theme="1"/>
        <rFont val="Calibri"/>
        <family val="2"/>
        <scheme val="minor"/>
      </rPr>
      <t xml:space="preserve">). The workbook have to be uploaded with your application in </t>
    </r>
    <r>
      <rPr>
        <b/>
        <i/>
        <sz val="10"/>
        <color rgb="FFFF0000"/>
        <rFont val="Calibri"/>
        <family val="2"/>
        <scheme val="minor"/>
      </rPr>
      <t>excel format (*.xlsx)</t>
    </r>
    <r>
      <rPr>
        <i/>
        <sz val="10"/>
        <color theme="1"/>
        <rFont val="Calibri"/>
        <family val="2"/>
        <scheme val="minor"/>
      </rPr>
      <t>.
- This workbook is only used as a part of the full assessment of your qualifications and the people evaluating your data is well aware of pitfalls in translating between different grading systems. 
- In case of problems: MScAdmissions@adm.dtu.dk</t>
    </r>
  </si>
  <si>
    <t>English language documentation</t>
  </si>
  <si>
    <t xml:space="preserve">- Please fill in the below section regarding your English language certificate
- Note that the DTU TOEFL-code is 1684
</t>
  </si>
  <si>
    <t xml:space="preserve">- Click here for more information on the DTU language requirements
</t>
  </si>
  <si>
    <t>Language test information</t>
  </si>
  <si>
    <t>TOEFL - Internet-based:</t>
  </si>
  <si>
    <t>Appointment Number / Registration number:</t>
  </si>
  <si>
    <t>IELTS Academic:</t>
  </si>
  <si>
    <t>C1 Advanced / Cambridge Advanced English (CAE):</t>
  </si>
  <si>
    <t>Reference Number:</t>
  </si>
  <si>
    <t>I fulfill the English requirements without the need for an English test:</t>
  </si>
  <si>
    <t>Test not taken yet</t>
  </si>
  <si>
    <t>Please specify which date you expect to complete your English test (be sure to upload the registration receipt to your application)</t>
  </si>
  <si>
    <r>
      <t xml:space="preserve">Test Reference Number (TRF): </t>
    </r>
    <r>
      <rPr>
        <sz val="8"/>
        <color rgb="FFFF0000"/>
        <rFont val="Calibri"/>
        <family val="2"/>
        <scheme val="minor"/>
      </rPr>
      <t xml:space="preserve"> </t>
    </r>
    <r>
      <rPr>
        <sz val="8"/>
        <color rgb="FFC00000"/>
        <rFont val="Calibri"/>
        <family val="2"/>
        <scheme val="minor"/>
      </rPr>
      <t>*no spaces</t>
    </r>
  </si>
  <si>
    <t>Credits</t>
  </si>
  <si>
    <t>Comments</t>
  </si>
  <si>
    <t>Pass/Fail Credits Total:</t>
  </si>
  <si>
    <t>Ongoing Credits Total:</t>
  </si>
  <si>
    <t>Ongoing Courses</t>
  </si>
  <si>
    <t>Bachelor of Natural Science</t>
  </si>
  <si>
    <t>Bachelor of Engineering</t>
  </si>
  <si>
    <t>Bachelor of Science in Engineering</t>
  </si>
  <si>
    <t>Bachelor of Arts with a specialization in Engineering or Natural Science</t>
  </si>
  <si>
    <t>Type of Bachelor's degree:</t>
  </si>
  <si>
    <t>Industrial MSc in Lyngby (4 years)</t>
  </si>
  <si>
    <t>Specific course description links (if availabe in EN)</t>
  </si>
  <si>
    <t>https://kurser.dtu.dk/course/2024-2025/01034</t>
  </si>
  <si>
    <t>https://kurser.dtu.dk/course/2024-2025/10060</t>
  </si>
  <si>
    <t>https://kurser.dtu.dk/course/2024-2025/10061</t>
  </si>
  <si>
    <t>https://kurser.dtu.dk/course/2024-2025/10062</t>
  </si>
  <si>
    <t>https://kurser.dtu.dk/course/2024-2025/10063</t>
  </si>
  <si>
    <t>https://kurser.dtu.dk/course/2024-2025/10064</t>
  </si>
  <si>
    <t>https://kurser.dtu.dk/course/2024-2025/10065</t>
  </si>
  <si>
    <t>https://kurser.dtu.dk/course/2024-2025/10066</t>
  </si>
  <si>
    <t>https://kurser.dtu.dk/course/2024-2025/10067</t>
  </si>
  <si>
    <t>https://kurser.dtu.dk/course/2024-2025/10068</t>
  </si>
  <si>
    <t>https://kurser.dtu.dk/course/2024-2025/10069</t>
  </si>
  <si>
    <t>https://kurser.dtu.dk/course/2024-2025/10070</t>
  </si>
  <si>
    <t>https://kurser.dtu.dk/course/2024-2025/10071</t>
  </si>
  <si>
    <t>https://kurser.dtu.dk/course/2024-2025/10072</t>
  </si>
  <si>
    <t>https://kurser.dtu.dk/course/2024-2025/10073</t>
  </si>
  <si>
    <t>https://kurser.dtu.dk/course/2024-2025/10074</t>
  </si>
  <si>
    <t>https://kurser.dtu.dk/course/2024-2025/10075</t>
  </si>
  <si>
    <t>https://kurser.dtu.dk/course/2024-2025/10076</t>
  </si>
  <si>
    <t>https://kurser.dtu.dk/course/2024-2025/10077</t>
  </si>
  <si>
    <t>https://kurser.dtu.dk/course/2024-2025/10078</t>
  </si>
  <si>
    <t>https://kurser.dtu.dk/course/2024-2025/10079</t>
  </si>
  <si>
    <t>https://kurser.dtu.dk/course/2024-2025/10080</t>
  </si>
  <si>
    <t>https://kurser.dtu.dk/course/2024-2025/10081</t>
  </si>
  <si>
    <t>https://kurser.dtu.dk/course/2024-2025/10082</t>
  </si>
  <si>
    <t>https://kurser.dtu.dk/course/2024-2025/10083</t>
  </si>
  <si>
    <t>Operations research</t>
  </si>
  <si>
    <t>Supply chain management</t>
  </si>
  <si>
    <t>Economics</t>
  </si>
  <si>
    <t>Production</t>
  </si>
  <si>
    <t>Management and organization</t>
  </si>
  <si>
    <t>Project management</t>
  </si>
  <si>
    <t>for the MSc programme in Industrial Engineering and Management</t>
  </si>
  <si>
    <t>Indicate your specialization of interest</t>
  </si>
  <si>
    <t>Select your specialization from the drop-down menu</t>
  </si>
  <si>
    <t>Supply chain management and logistics</t>
  </si>
  <si>
    <t>Management and analysis of operations</t>
  </si>
  <si>
    <t>Production and project management</t>
  </si>
  <si>
    <t>Sustainability management</t>
  </si>
  <si>
    <t>Credits (BSc)</t>
  </si>
  <si>
    <t>Local Grade (Bsc)</t>
  </si>
  <si>
    <t>Credit estimation for relevant topic</t>
  </si>
  <si>
    <t>Grade estimation for relevant topic</t>
  </si>
  <si>
    <t>Non-numerically graded courses OR Pass/fail courses</t>
  </si>
  <si>
    <t>Write name of course no. 1</t>
  </si>
  <si>
    <t>Write name of course no. 2</t>
  </si>
  <si>
    <t>Write name of course no. 3</t>
  </si>
  <si>
    <t>Write name of course no. 4</t>
  </si>
  <si>
    <t>Write name of course no. 5</t>
  </si>
  <si>
    <t>Write name of course no. 6</t>
  </si>
  <si>
    <t>Write name of course no. 7</t>
  </si>
  <si>
    <t>Write name of course no. 8</t>
  </si>
  <si>
    <t>Write name of course no. 9</t>
  </si>
  <si>
    <t>Write name of course no. 10</t>
  </si>
  <si>
    <t>Write name of course no. 11</t>
  </si>
  <si>
    <t>Write name of course no. 12</t>
  </si>
  <si>
    <t>Write name of course no. 13</t>
  </si>
  <si>
    <t>Write name of course no. 14</t>
  </si>
  <si>
    <t>Write name of course no. 15</t>
  </si>
  <si>
    <t>Write name of course no. 16</t>
  </si>
  <si>
    <t>Write name of course no. 17</t>
  </si>
  <si>
    <t>Write name of course no. 18</t>
  </si>
  <si>
    <t>Write name of course no. 19</t>
  </si>
  <si>
    <t>Write name of course no. 20</t>
  </si>
  <si>
    <r>
      <t xml:space="preserve">- This Excel workbook contains three sheets ("GPA", "SOP" and "English"). The whole workbook has to be uploaded with your application as a single file, in excel format (*.xlsx).
- This workbook is used only as a part of the full assessment of your qualifications and the people evaluating your data have a good understanding of the pitfalls when translating between different grading systems.
- After entering all your courses, if everything has been done correctly, the "GPA" field should calculate the corresponding estimations automatically. If not, please review all the data you have entered for errors. In case of problems, please contact: mscadmissions@adm.dtu.dk
- If you want to know more about the cells, you can select them to read more about them.
</t>
    </r>
    <r>
      <rPr>
        <b/>
        <sz val="11"/>
        <rFont val="Cambria"/>
        <family val="1"/>
        <scheme val="major"/>
      </rPr>
      <t>- This sheet should be filled with Microsoft Excel. Other editors may tamper with the formating.</t>
    </r>
  </si>
  <si>
    <t>Step 1 - Information about you:</t>
  </si>
  <si>
    <t>Pass/Fail</t>
  </si>
  <si>
    <t>Numbers</t>
  </si>
  <si>
    <t>Step 2 -  Information on your Bachelor degree:</t>
  </si>
  <si>
    <t>Letters</t>
  </si>
  <si>
    <t>Select an option below:</t>
  </si>
  <si>
    <t>Have you had a DTU student number previously?</t>
  </si>
  <si>
    <t>Make sure GPA shows a valid number. If not, check if you filled all the cells correctly. (This warning will dissapear if all is ok!)</t>
  </si>
  <si>
    <t>Step 3 - Information on grade/score/mark scale at your home university:</t>
  </si>
  <si>
    <t/>
  </si>
  <si>
    <t>Are your grades/marks/scores numbers or letters or pass/fail?</t>
  </si>
  <si>
    <t>Select an option</t>
  </si>
  <si>
    <t>What is the minimum classification in your university?</t>
  </si>
  <si>
    <t>How much do you need to pass a course in your university?</t>
  </si>
  <si>
    <t>What is the best possible classification in your university?</t>
  </si>
  <si>
    <t>Be careful! You might need to fill more than 1 table!</t>
  </si>
  <si>
    <t xml:space="preserve">Mandatory field - Pre-Mapping </t>
  </si>
  <si>
    <t>- In the rows below, course name, credits and grades should be provided in accordance with your transcript.
- The subject columns should be filled in providing a rough estimate of the course content in percentage. Only include major course contributions greater than or equal to 30% and only contributions where the subject(s) is being taught as distinguished from merely being used. You will most likely not have courses in all subjects and that is okay. 
- In the 'Specific course description link' column, insert the official course description links for the courses from your home university that fall into at least one of the subjects, if written in English. If an English course description is not available, please upload a PDF.
- Be sure to input only numerical values and use a dot (or comma depending on your computer settings) to separate the decimals.
- Enter all completed courses from your BSc studies. Any Pass/Fail courses should be provided in the designated table below this table. In case you have not finished your BSc programme yet, provide the ongoing courses in the designated table.</t>
  </si>
  <si>
    <t>Select an option below</t>
  </si>
  <si>
    <t>Is the website about the course in English?</t>
  </si>
  <si>
    <r>
      <t xml:space="preserve">Specific course description links (if availabe in EN)
</t>
    </r>
    <r>
      <rPr>
        <b/>
        <i/>
        <u/>
        <sz val="9"/>
        <color theme="1"/>
        <rFont val="Cambria"/>
        <family val="1"/>
        <scheme val="major"/>
      </rPr>
      <t>only use if the course falls into the categories mentioned</t>
    </r>
  </si>
  <si>
    <t>Write the name of course no. 1</t>
  </si>
  <si>
    <t>Write the name of course no. 2</t>
  </si>
  <si>
    <t>Write the name of course no. 3</t>
  </si>
  <si>
    <t>Write the name of course no. 4</t>
  </si>
  <si>
    <t>Write the name of course no. 5</t>
  </si>
  <si>
    <t>Write the name of course no. 6</t>
  </si>
  <si>
    <t>Write the name of course no. 7</t>
  </si>
  <si>
    <t>Write the name of course no. 8</t>
  </si>
  <si>
    <t>Write the name of course no. 9</t>
  </si>
  <si>
    <t>Write the name of course no. 10</t>
  </si>
  <si>
    <t>Write the name of course no. 11</t>
  </si>
  <si>
    <t>Write the name of course no. 12</t>
  </si>
  <si>
    <t>Write the name of course no. 13</t>
  </si>
  <si>
    <t>Write the name of course no. 14</t>
  </si>
  <si>
    <t>Write the name of course no. 15</t>
  </si>
  <si>
    <t>Write the name of course no. 16</t>
  </si>
  <si>
    <t>Write the name of course no. 17</t>
  </si>
  <si>
    <t>Write the name of course no. 18</t>
  </si>
  <si>
    <t>Write the name of course no. 19</t>
  </si>
  <si>
    <t>Write the name of course no. 20</t>
  </si>
  <si>
    <t>Write the name of course no. 21</t>
  </si>
  <si>
    <t>Write the name of course no. 22</t>
  </si>
  <si>
    <t>Write the name of course no. 23</t>
  </si>
  <si>
    <t>Write the name of course no. 24</t>
  </si>
  <si>
    <t>Write the name of course no. 25</t>
  </si>
  <si>
    <t>Write the name of course no. 26</t>
  </si>
  <si>
    <t>Write the name of course no. 27</t>
  </si>
  <si>
    <t>Write the name of course no. 28</t>
  </si>
  <si>
    <t>Write the name of course no. 29</t>
  </si>
  <si>
    <t>Write the name of course no. 30</t>
  </si>
  <si>
    <t>Write the name of course no. 31</t>
  </si>
  <si>
    <t>Write the name of course no. 32</t>
  </si>
  <si>
    <t>Write the name of course no. 33</t>
  </si>
  <si>
    <t>Write the name of course no. 34</t>
  </si>
  <si>
    <t>Write the name of course no. 35</t>
  </si>
  <si>
    <t>Write the name of course no. 36</t>
  </si>
  <si>
    <t>Write the name of course no. 37</t>
  </si>
  <si>
    <t>Write the name of course no. 38</t>
  </si>
  <si>
    <t>Write the name of course no. 39</t>
  </si>
  <si>
    <t>Write the name of course no. 40</t>
  </si>
  <si>
    <t>Write the name of course no. 41</t>
  </si>
  <si>
    <t>Write the name of course no. 42</t>
  </si>
  <si>
    <t>Write the name of course no. 43</t>
  </si>
  <si>
    <t>Write the name of course no. 44</t>
  </si>
  <si>
    <t>Write the name of course no. 45</t>
  </si>
  <si>
    <t>Write the name of course no. 46</t>
  </si>
  <si>
    <t>Write the name of course no. 47</t>
  </si>
  <si>
    <t>Write the name of course no. 48</t>
  </si>
  <si>
    <t>Write the name of course no. 49</t>
  </si>
  <si>
    <t>Write the name of course no. 50</t>
  </si>
  <si>
    <t>Write the name of course no. 51</t>
  </si>
  <si>
    <t>Write the name of course no. 52</t>
  </si>
  <si>
    <t>Write the name of course no. 53</t>
  </si>
  <si>
    <t>Write the name of course no. 54</t>
  </si>
  <si>
    <t>Write the name of course no. 55</t>
  </si>
  <si>
    <t>Write the name of course no. 56</t>
  </si>
  <si>
    <t>Write the name of course no. 57</t>
  </si>
  <si>
    <t>Write the name of course no. 58</t>
  </si>
  <si>
    <t>Write the name of course no. 59</t>
  </si>
  <si>
    <t>Write the name of course no. 60</t>
  </si>
  <si>
    <t>Write the name of course no. 61</t>
  </si>
  <si>
    <t>Write the name of course no. 62</t>
  </si>
  <si>
    <t>Write the name of course no. 63</t>
  </si>
  <si>
    <t>Write the name of course no. 64</t>
  </si>
  <si>
    <t>Write the name of course no. 65</t>
  </si>
  <si>
    <t>Write the name of course no. 66</t>
  </si>
  <si>
    <t>Write the name of course no. 67</t>
  </si>
  <si>
    <t>Write the name of course no. 68</t>
  </si>
  <si>
    <t>Write the name of course no. 69</t>
  </si>
  <si>
    <t>Write the name of course no. 70</t>
  </si>
  <si>
    <t>Write the name of course no. 71</t>
  </si>
  <si>
    <t>Write the name of course no. 72</t>
  </si>
  <si>
    <t>Write the name of course no. 73</t>
  </si>
  <si>
    <t>Write the name of course no. 74</t>
  </si>
  <si>
    <t>Write the name of course no. 75</t>
  </si>
  <si>
    <t>Write the name of course no. 76</t>
  </si>
  <si>
    <t>Write the name of course no. 77</t>
  </si>
  <si>
    <t>Write the name of course no. 78</t>
  </si>
  <si>
    <t>Write the name of course no. 79</t>
  </si>
  <si>
    <t>Write the name of course no. 80</t>
  </si>
  <si>
    <t>Write the name of course no. 81</t>
  </si>
  <si>
    <t>Write the name of course no. 82</t>
  </si>
  <si>
    <t>Write the name of course no. 83</t>
  </si>
  <si>
    <t>Write the name of course no. 84</t>
  </si>
  <si>
    <t>Write the name of course no. 85</t>
  </si>
  <si>
    <t>Write the name of course no. 86</t>
  </si>
  <si>
    <t>Write the name of course no. 87</t>
  </si>
  <si>
    <t>Write the name of course no. 88</t>
  </si>
  <si>
    <t>Write the name of course no. 89</t>
  </si>
  <si>
    <t>Write the name of course no. 90</t>
  </si>
  <si>
    <t>Write the name of course no. 91</t>
  </si>
  <si>
    <t>Write the name of course no. 92</t>
  </si>
  <si>
    <t>Write the name of course no. 93</t>
  </si>
  <si>
    <t>Write the name of course no. 94</t>
  </si>
  <si>
    <t>Write the name of course no. 95</t>
  </si>
  <si>
    <t>Write the name of course no. 96</t>
  </si>
  <si>
    <t>Write the name of course no. 97</t>
  </si>
  <si>
    <t>Write the name of course no. 98</t>
  </si>
  <si>
    <t>Write the name of course no. 99</t>
  </si>
  <si>
    <t>Write the name of course no. 100</t>
  </si>
  <si>
    <t>Write the name of course no. 101</t>
  </si>
  <si>
    <t>Write the name of course no. 102</t>
  </si>
  <si>
    <t>Write the name of course no. 103</t>
  </si>
  <si>
    <t>Write the name of course no. 104</t>
  </si>
  <si>
    <t>Write the name of course no. 105</t>
  </si>
  <si>
    <t>Write the name of course no. 106</t>
  </si>
  <si>
    <t>Write the name of course no. 107</t>
  </si>
  <si>
    <t>Write the name of course no. 108</t>
  </si>
  <si>
    <t>Write the name of course no. 109</t>
  </si>
  <si>
    <t>Write the name of course no. 110</t>
  </si>
  <si>
    <t>Write the name of course no. 111</t>
  </si>
  <si>
    <t>Write the name of course no. 112</t>
  </si>
  <si>
    <t>Write the name of course no. 113</t>
  </si>
  <si>
    <t>Write the name of course no. 114</t>
  </si>
  <si>
    <t>Write the name of course no. 115</t>
  </si>
  <si>
    <t>Write the name of course no. 116</t>
  </si>
  <si>
    <t>Write the name of course no. 117</t>
  </si>
  <si>
    <t>Write the name of course no. 118</t>
  </si>
  <si>
    <t>Write the name of course no. 119</t>
  </si>
  <si>
    <t>Write the name of course no. 120</t>
  </si>
  <si>
    <t>Write the name of course no. 121</t>
  </si>
  <si>
    <t>Write the name of course no. 122</t>
  </si>
  <si>
    <t>Write the name of course no. 123</t>
  </si>
  <si>
    <t>Write the name of course no. 124</t>
  </si>
  <si>
    <t>Write the name of course no. 125</t>
  </si>
  <si>
    <t>Write the name of course no. 126</t>
  </si>
  <si>
    <t>Write the name of course no. 127</t>
  </si>
  <si>
    <t>Write the name of course no. 128</t>
  </si>
  <si>
    <t>Write the name of course no. 129</t>
  </si>
  <si>
    <t>Write the name of course no. 130</t>
  </si>
  <si>
    <t>Write the name of course no. 131</t>
  </si>
  <si>
    <t>Write the name of course no. 132</t>
  </si>
  <si>
    <t>Write the name of course no. 133</t>
  </si>
  <si>
    <t>Write the name of course no. 134</t>
  </si>
  <si>
    <t>Write the name of course no. 135</t>
  </si>
  <si>
    <t>Write the name of course no. 136</t>
  </si>
  <si>
    <t>Write the name of course no. 137</t>
  </si>
  <si>
    <t>Write the name of course no. 138</t>
  </si>
  <si>
    <t>Write the name of course no. 139</t>
  </si>
  <si>
    <t>Write the name of course no. 140</t>
  </si>
  <si>
    <t>Write the name of course no. 141</t>
  </si>
  <si>
    <t>Write the name of course no. 142</t>
  </si>
  <si>
    <t>Write the name of course no. 143</t>
  </si>
  <si>
    <t>Write the name of course no. 144</t>
  </si>
  <si>
    <t>Write the name of course no. 145</t>
  </si>
  <si>
    <t>Write the name of course no. 146</t>
  </si>
  <si>
    <t>Write the name of course no. 147</t>
  </si>
  <si>
    <t>Write the name of course no. 148</t>
  </si>
  <si>
    <t>Write the name of course no. 149</t>
  </si>
  <si>
    <t>Write the name of course no. 150</t>
  </si>
  <si>
    <t>Write name of course no. 21</t>
  </si>
  <si>
    <t>Write name of course no. 22</t>
  </si>
  <si>
    <t>Write name of course no. 23</t>
  </si>
  <si>
    <t>Write name of course no. 24</t>
  </si>
  <si>
    <t>Write name of course no. 25</t>
  </si>
  <si>
    <t>Write name of course no. 26</t>
  </si>
  <si>
    <t>Write name of course no. 27</t>
  </si>
  <si>
    <t>Write name of course no. 28</t>
  </si>
  <si>
    <t>Write name of course no. 29</t>
  </si>
  <si>
    <t>Write name of course no. 30</t>
  </si>
  <si>
    <t>Write name of course no. 31</t>
  </si>
  <si>
    <t>Write name of course no. 32</t>
  </si>
  <si>
    <t>Write name of course no. 33</t>
  </si>
  <si>
    <t>Write name of course no. 34</t>
  </si>
  <si>
    <t>Write name of course no. 35</t>
  </si>
  <si>
    <t>Write name of course no. 36</t>
  </si>
  <si>
    <t>Write name of course no. 37</t>
  </si>
  <si>
    <t>Write name of course no. 38</t>
  </si>
  <si>
    <t>Write name of course no. 39</t>
  </si>
  <si>
    <t>Write name of course no. 40</t>
  </si>
  <si>
    <t>Write name of course no. 41</t>
  </si>
  <si>
    <t>Write name of course no. 42</t>
  </si>
  <si>
    <t>Write name of course no. 43</t>
  </si>
  <si>
    <t>Write name of course no. 44</t>
  </si>
  <si>
    <t>Write name of course no. 45</t>
  </si>
  <si>
    <t>Write name of course no. 46</t>
  </si>
  <si>
    <t>Write name of course no. 47</t>
  </si>
  <si>
    <t>Write name of course no. 48</t>
  </si>
  <si>
    <t>Write name of course no. 49</t>
  </si>
  <si>
    <t>Write name of course no. 50</t>
  </si>
  <si>
    <t xml:space="preserve">              Pre-Mapping for the MSc programme in Industrial Engineering and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</si>
</sst>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0&quot;%&quot;\ "/>
  </numFmts>
  <fonts count="68">
    <font>
      <sz val="11"/>
      <color theme="1"/>
      <name val="Calibri"/>
      <family val="2"/>
      <scheme val="minor"/>
    </font>
    <font>
      <b/>
      <sz val="11"/>
      <color theme="1"/>
      <name val="Calibri"/>
      <family val="2"/>
      <scheme val="minor"/>
    </font>
    <font>
      <i/>
      <sz val="11"/>
      <color theme="1"/>
      <name val="Calibri"/>
      <family val="2"/>
      <scheme val="minor"/>
    </font>
    <font>
      <b/>
      <sz val="11"/>
      <color rgb="FFFA7D00"/>
      <name val="Calibri"/>
      <family val="2"/>
      <scheme val="minor"/>
    </font>
    <font>
      <b/>
      <u/>
      <sz val="11"/>
      <color theme="1"/>
      <name val="Calibri"/>
      <family val="2"/>
      <scheme val="minor"/>
    </font>
    <font>
      <b/>
      <i/>
      <sz val="11"/>
      <color rgb="FF3F3F76"/>
      <name val="Calibri"/>
      <family val="2"/>
      <scheme val="minor"/>
    </font>
    <font>
      <b/>
      <i/>
      <sz val="11"/>
      <color theme="1"/>
      <name val="Calibri"/>
      <family val="2"/>
      <scheme val="minor"/>
    </font>
    <font>
      <b/>
      <sz val="10"/>
      <color theme="1"/>
      <name val="Calibri"/>
      <family val="2"/>
      <scheme val="minor"/>
    </font>
    <font>
      <sz val="9"/>
      <color theme="1"/>
      <name val="Calibri"/>
      <family val="2"/>
      <scheme val="minor"/>
    </font>
    <font>
      <i/>
      <sz val="9"/>
      <color rgb="FFFF0000"/>
      <name val="Calibri"/>
      <family val="2"/>
      <scheme val="minor"/>
    </font>
    <font>
      <sz val="26"/>
      <color theme="1"/>
      <name val="Calibri"/>
      <family val="2"/>
      <scheme val="minor"/>
    </font>
    <font>
      <sz val="16"/>
      <color rgb="FF2E74B5"/>
      <name val="Calibri Light"/>
      <family val="2"/>
    </font>
    <font>
      <b/>
      <sz val="10.5"/>
      <color theme="1"/>
      <name val="CIDFont+F2"/>
    </font>
    <font>
      <u/>
      <sz val="11"/>
      <color theme="10"/>
      <name val="Calibri"/>
      <family val="2"/>
      <scheme val="minor"/>
    </font>
    <font>
      <u/>
      <sz val="11"/>
      <color theme="1"/>
      <name val="Calibri"/>
      <family val="2"/>
      <scheme val="minor"/>
    </font>
    <font>
      <sz val="18"/>
      <color theme="1"/>
      <name val="Calibri"/>
      <family val="2"/>
      <scheme val="minor"/>
    </font>
    <font>
      <sz val="22"/>
      <color theme="1"/>
      <name val="Calibri"/>
      <family val="2"/>
      <scheme val="minor"/>
    </font>
    <font>
      <sz val="8"/>
      <color rgb="FFFF0000"/>
      <name val="Calibri"/>
      <family val="2"/>
      <scheme val="minor"/>
    </font>
    <font>
      <i/>
      <sz val="12"/>
      <color rgb="FF3F3F76"/>
      <name val="Calibri"/>
      <family val="2"/>
      <scheme val="minor"/>
    </font>
    <font>
      <i/>
      <sz val="11"/>
      <color rgb="FF3F3F76"/>
      <name val="Calibri"/>
      <family val="2"/>
      <scheme val="minor"/>
    </font>
    <font>
      <i/>
      <sz val="12"/>
      <color theme="1"/>
      <name val="Calibri"/>
      <family val="2"/>
      <scheme val="minor"/>
    </font>
    <font>
      <i/>
      <sz val="10"/>
      <color theme="1"/>
      <name val="Calibri"/>
      <family val="2"/>
      <scheme val="minor"/>
    </font>
    <font>
      <i/>
      <sz val="12"/>
      <color rgb="FFFF0000"/>
      <name val="Calibri"/>
      <family val="2"/>
      <scheme val="minor"/>
    </font>
    <font>
      <i/>
      <sz val="12"/>
      <name val="Calibri"/>
      <family val="2"/>
      <scheme val="minor"/>
    </font>
    <font>
      <b/>
      <sz val="18"/>
      <color rgb="FFFF0000"/>
      <name val="Calibri"/>
      <family val="2"/>
      <scheme val="minor"/>
    </font>
    <font>
      <b/>
      <sz val="14"/>
      <color rgb="FFFF0000"/>
      <name val="Calibri"/>
      <family val="2"/>
      <scheme val="minor"/>
    </font>
    <font>
      <b/>
      <sz val="10.5"/>
      <color rgb="FFFF0000"/>
      <name val="CIDFont+F2"/>
    </font>
    <font>
      <sz val="11"/>
      <color theme="1"/>
      <name val="Calibri"/>
      <family val="2"/>
      <scheme val="minor"/>
    </font>
    <font>
      <i/>
      <sz val="10"/>
      <color rgb="FF00B050"/>
      <name val="Calibri"/>
      <family val="2"/>
      <scheme val="minor"/>
    </font>
    <font>
      <i/>
      <sz val="10"/>
      <color rgb="FF00B0F0"/>
      <name val="Calibri"/>
      <family val="2"/>
      <scheme val="minor"/>
    </font>
    <font>
      <b/>
      <i/>
      <sz val="10"/>
      <color rgb="FFFF0000"/>
      <name val="Calibri"/>
      <family val="2"/>
      <scheme val="minor"/>
    </font>
    <font>
      <b/>
      <i/>
      <u/>
      <sz val="12"/>
      <color theme="1"/>
      <name val="Calibri"/>
      <family val="2"/>
      <scheme val="minor"/>
    </font>
    <font>
      <b/>
      <i/>
      <u/>
      <sz val="11"/>
      <color theme="1"/>
      <name val="Calibri"/>
      <family val="2"/>
      <scheme val="minor"/>
    </font>
    <font>
      <i/>
      <sz val="11"/>
      <color theme="0" tint="-0.34998626667073579"/>
      <name val="Calibri"/>
      <family val="2"/>
      <scheme val="minor"/>
    </font>
    <font>
      <i/>
      <sz val="9"/>
      <color theme="0"/>
      <name val="Calibri"/>
      <family val="2"/>
      <scheme val="minor"/>
    </font>
    <font>
      <i/>
      <sz val="9"/>
      <name val="Calibri"/>
      <family val="2"/>
      <scheme val="minor"/>
    </font>
    <font>
      <i/>
      <sz val="11"/>
      <color theme="0" tint="-0.249977111117893"/>
      <name val="Calibri"/>
      <family val="2"/>
      <scheme val="minor"/>
    </font>
    <font>
      <u/>
      <sz val="10"/>
      <color theme="10"/>
      <name val="Calibri"/>
      <family val="2"/>
      <scheme val="minor"/>
    </font>
    <font>
      <sz val="8"/>
      <color rgb="FFC00000"/>
      <name val="Calibri"/>
      <family val="2"/>
      <scheme val="minor"/>
    </font>
    <font>
      <sz val="8"/>
      <name val="Calibri"/>
      <family val="2"/>
      <scheme val="minor"/>
    </font>
    <font>
      <sz val="11"/>
      <color theme="0"/>
      <name val="Calibri"/>
      <family val="2"/>
      <scheme val="minor"/>
    </font>
    <font>
      <sz val="11"/>
      <color theme="1"/>
      <name val="Cambria"/>
      <family val="1"/>
      <scheme val="major"/>
    </font>
    <font>
      <sz val="11"/>
      <color theme="0"/>
      <name val="Cambria"/>
      <family val="1"/>
      <scheme val="major"/>
    </font>
    <font>
      <sz val="20"/>
      <color theme="1"/>
      <name val="Cambria"/>
      <family val="1"/>
      <scheme val="major"/>
    </font>
    <font>
      <sz val="22"/>
      <color theme="1"/>
      <name val="Cambria"/>
      <family val="1"/>
      <scheme val="major"/>
    </font>
    <font>
      <sz val="11"/>
      <name val="Cambria"/>
      <family val="1"/>
      <scheme val="major"/>
    </font>
    <font>
      <b/>
      <sz val="11"/>
      <name val="Cambria"/>
      <family val="1"/>
      <scheme val="major"/>
    </font>
    <font>
      <b/>
      <i/>
      <sz val="11"/>
      <color theme="1"/>
      <name val="Cambria"/>
      <family val="1"/>
      <scheme val="major"/>
    </font>
    <font>
      <i/>
      <sz val="12"/>
      <color theme="1"/>
      <name val="Cambria"/>
      <family val="1"/>
      <scheme val="major"/>
    </font>
    <font>
      <b/>
      <i/>
      <sz val="11"/>
      <color rgb="FF3F3F76"/>
      <name val="Cambria"/>
      <family val="1"/>
      <scheme val="major"/>
    </font>
    <font>
      <i/>
      <sz val="9"/>
      <color rgb="FFFF0000"/>
      <name val="Cambria"/>
      <family val="1"/>
      <scheme val="major"/>
    </font>
    <font>
      <sz val="11"/>
      <color rgb="FFFF0000"/>
      <name val="Cambria"/>
      <family val="1"/>
      <scheme val="major"/>
    </font>
    <font>
      <b/>
      <sz val="11"/>
      <color theme="1"/>
      <name val="Cambria"/>
      <family val="1"/>
      <scheme val="major"/>
    </font>
    <font>
      <b/>
      <i/>
      <sz val="14"/>
      <color theme="1"/>
      <name val="Cambria"/>
      <family val="1"/>
      <scheme val="major"/>
    </font>
    <font>
      <b/>
      <sz val="14"/>
      <name val="Cambria"/>
      <family val="1"/>
      <scheme val="major"/>
    </font>
    <font>
      <b/>
      <sz val="10"/>
      <color rgb="FFFF0000"/>
      <name val="Cambria"/>
      <family val="1"/>
      <scheme val="major"/>
    </font>
    <font>
      <i/>
      <sz val="9"/>
      <color theme="0"/>
      <name val="Cambria"/>
      <family val="1"/>
      <scheme val="major"/>
    </font>
    <font>
      <i/>
      <sz val="11"/>
      <color theme="0" tint="-0.34998626667073579"/>
      <name val="Cambria"/>
      <family val="1"/>
      <scheme val="major"/>
    </font>
    <font>
      <sz val="12"/>
      <color theme="1"/>
      <name val="Cambria"/>
      <family val="1"/>
      <scheme val="major"/>
    </font>
    <font>
      <sz val="10"/>
      <name val="Cambria"/>
      <family val="1"/>
      <scheme val="major"/>
    </font>
    <font>
      <b/>
      <sz val="11"/>
      <color rgb="FFFA7D00"/>
      <name val="Cambria"/>
      <family val="1"/>
      <scheme val="major"/>
    </font>
    <font>
      <b/>
      <sz val="11"/>
      <color rgb="FF000000"/>
      <name val="Cambria"/>
      <family val="1"/>
      <scheme val="major"/>
    </font>
    <font>
      <b/>
      <i/>
      <u/>
      <sz val="9"/>
      <color theme="1"/>
      <name val="Cambria"/>
      <family val="1"/>
      <scheme val="major"/>
    </font>
    <font>
      <b/>
      <sz val="12"/>
      <color theme="1"/>
      <name val="Cambria"/>
      <family val="1"/>
      <scheme val="major"/>
    </font>
    <font>
      <sz val="8"/>
      <color rgb="FFFF0000"/>
      <name val="Cambria"/>
      <family val="1"/>
      <scheme val="major"/>
    </font>
    <font>
      <b/>
      <sz val="11"/>
      <color theme="3"/>
      <name val="Cambria"/>
      <family val="1"/>
      <scheme val="major"/>
    </font>
    <font>
      <u/>
      <sz val="11"/>
      <color theme="10"/>
      <name val="Cambria"/>
      <family val="1"/>
      <scheme val="major"/>
    </font>
    <font>
      <sz val="11"/>
      <color rgb="FFFFFFFF"/>
      <name val="Calibri"/>
      <family val="2"/>
      <scheme val="minor"/>
    </font>
  </fonts>
  <fills count="9">
    <fill>
      <patternFill patternType="none"/>
    </fill>
    <fill>
      <patternFill patternType="gray125"/>
    </fill>
    <fill>
      <patternFill patternType="solid">
        <fgColor rgb="FFFFCC99"/>
      </patternFill>
    </fill>
    <fill>
      <patternFill patternType="solid">
        <fgColor rgb="FFF2F2F2"/>
      </patternFill>
    </fill>
    <fill>
      <patternFill patternType="solid">
        <fgColor rgb="FFFFFF00"/>
        <bgColor indexed="64"/>
      </patternFill>
    </fill>
    <fill>
      <patternFill patternType="solid">
        <fgColor theme="6" tint="0.79998168889431442"/>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9" tint="0.79998168889431442"/>
        <bgColor indexed="64"/>
      </patternFill>
    </fill>
  </fills>
  <borders count="96">
    <border>
      <left/>
      <right/>
      <top/>
      <bottom/>
      <diagonal/>
    </border>
    <border>
      <left/>
      <right/>
      <top/>
      <bottom style="medium">
        <color indexed="64"/>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thin">
        <color rgb="FF7F7F7F"/>
      </right>
      <top/>
      <bottom/>
      <diagonal/>
    </border>
    <border>
      <left style="thin">
        <color rgb="FF7F7F7F"/>
      </left>
      <right/>
      <top/>
      <bottom/>
      <diagonal/>
    </border>
    <border>
      <left style="thin">
        <color rgb="FF7F7F7F"/>
      </left>
      <right/>
      <top style="thin">
        <color rgb="FF7F7F7F"/>
      </top>
      <bottom style="thin">
        <color rgb="FF7F7F7F"/>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7F7F7F"/>
      </left>
      <right style="medium">
        <color indexed="64"/>
      </right>
      <top style="thin">
        <color rgb="FF7F7F7F"/>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rgb="FF7F7F7F"/>
      </bottom>
      <diagonal/>
    </border>
    <border>
      <left/>
      <right style="thin">
        <color indexed="64"/>
      </right>
      <top style="thin">
        <color indexed="64"/>
      </top>
      <bottom style="thin">
        <color indexed="64"/>
      </bottom>
      <diagonal/>
    </border>
    <border>
      <left/>
      <right style="thin">
        <color indexed="64"/>
      </right>
      <top/>
      <bottom style="thin">
        <color rgb="FF7F7F7F"/>
      </bottom>
      <diagonal/>
    </border>
    <border>
      <left style="medium">
        <color indexed="64"/>
      </left>
      <right style="medium">
        <color indexed="64"/>
      </right>
      <top style="medium">
        <color indexed="64"/>
      </top>
      <bottom style="thin">
        <color theme="0" tint="-0.499984740745262"/>
      </bottom>
      <diagonal/>
    </border>
    <border>
      <left style="medium">
        <color indexed="64"/>
      </left>
      <right/>
      <top style="medium">
        <color indexed="64"/>
      </top>
      <bottom style="thin">
        <color theme="0" tint="-0.499984740745262"/>
      </bottom>
      <diagonal/>
    </border>
    <border>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rgb="FF7F7F7F"/>
      </bottom>
      <diagonal/>
    </border>
    <border>
      <left/>
      <right/>
      <top style="thin">
        <color indexed="64"/>
      </top>
      <bottom style="thin">
        <color rgb="FF7F7F7F"/>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rgb="FF7F7F7F"/>
      </left>
      <right style="medium">
        <color indexed="64"/>
      </right>
      <top style="medium">
        <color indexed="64"/>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style="thin">
        <color rgb="FF7F7F7F"/>
      </right>
      <top style="thin">
        <color indexed="64"/>
      </top>
      <bottom style="thin">
        <color indexed="64"/>
      </bottom>
      <diagonal/>
    </border>
    <border>
      <left style="thin">
        <color rgb="FF7F7F7F"/>
      </left>
      <right style="thin">
        <color rgb="FF7F7F7F"/>
      </right>
      <top style="thin">
        <color indexed="64"/>
      </top>
      <bottom style="thin">
        <color indexed="64"/>
      </bottom>
      <diagonal/>
    </border>
    <border>
      <left style="thin">
        <color rgb="FF7F7F7F"/>
      </left>
      <right style="thick">
        <color rgb="FFFF0000"/>
      </right>
      <top style="thin">
        <color indexed="64"/>
      </top>
      <bottom style="thin">
        <color indexed="64"/>
      </bottom>
      <diagonal/>
    </border>
    <border>
      <left style="thick">
        <color rgb="FFFF0000"/>
      </left>
      <right style="thin">
        <color rgb="FF7F7F7F"/>
      </right>
      <top/>
      <bottom style="thin">
        <color rgb="FF7F7F7F"/>
      </bottom>
      <diagonal/>
    </border>
    <border>
      <left style="thin">
        <color rgb="FF7F7F7F"/>
      </left>
      <right style="thin">
        <color rgb="FF7F7F7F"/>
      </right>
      <top/>
      <bottom style="thin">
        <color rgb="FF7F7F7F"/>
      </bottom>
      <diagonal/>
    </border>
    <border>
      <left style="thin">
        <color rgb="FF7F7F7F"/>
      </left>
      <right style="thick">
        <color rgb="FFFF0000"/>
      </right>
      <top/>
      <bottom style="thin">
        <color rgb="FF7F7F7F"/>
      </bottom>
      <diagonal/>
    </border>
    <border>
      <left style="thick">
        <color rgb="FFFF0000"/>
      </left>
      <right style="thin">
        <color rgb="FF7F7F7F"/>
      </right>
      <top style="thin">
        <color rgb="FF7F7F7F"/>
      </top>
      <bottom style="thin">
        <color rgb="FF7F7F7F"/>
      </bottom>
      <diagonal/>
    </border>
    <border>
      <left style="thin">
        <color rgb="FF7F7F7F"/>
      </left>
      <right style="thick">
        <color rgb="FFFF0000"/>
      </right>
      <top style="thin">
        <color rgb="FF7F7F7F"/>
      </top>
      <bottom style="thin">
        <color rgb="FF7F7F7F"/>
      </bottom>
      <diagonal/>
    </border>
    <border>
      <left/>
      <right style="thin">
        <color indexed="64"/>
      </right>
      <top style="thin">
        <color rgb="FF7F7F7F"/>
      </top>
      <bottom style="thin">
        <color rgb="FF7F7F7F"/>
      </bottom>
      <diagonal/>
    </border>
    <border>
      <left style="thick">
        <color rgb="FFFF0000"/>
      </left>
      <right style="thin">
        <color rgb="FF7F7F7F"/>
      </right>
      <top style="thin">
        <color rgb="FF7F7F7F"/>
      </top>
      <bottom style="thick">
        <color rgb="FFFF0000"/>
      </bottom>
      <diagonal/>
    </border>
    <border>
      <left style="thin">
        <color rgb="FF7F7F7F"/>
      </left>
      <right style="thin">
        <color rgb="FF7F7F7F"/>
      </right>
      <top style="thin">
        <color rgb="FF7F7F7F"/>
      </top>
      <bottom style="thick">
        <color rgb="FFFF0000"/>
      </bottom>
      <diagonal/>
    </border>
    <border>
      <left style="thin">
        <color rgb="FF7F7F7F"/>
      </left>
      <right style="thick">
        <color rgb="FFFF0000"/>
      </right>
      <top style="thin">
        <color rgb="FF7F7F7F"/>
      </top>
      <bottom style="thick">
        <color rgb="FFFF0000"/>
      </bottom>
      <diagonal/>
    </border>
    <border>
      <left/>
      <right style="thin">
        <color indexed="64"/>
      </right>
      <top style="thin">
        <color rgb="FF7F7F7F"/>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theme="3"/>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top style="thin">
        <color rgb="FF7F7F7F"/>
      </top>
      <bottom style="thin">
        <color indexed="64"/>
      </bottom>
      <diagonal/>
    </border>
    <border>
      <left style="thin">
        <color theme="1" tint="0.499984740745262"/>
      </left>
      <right/>
      <top/>
      <bottom style="thin">
        <color theme="1" tint="0.499984740745262"/>
      </bottom>
      <diagonal/>
    </border>
    <border>
      <left style="medium">
        <color indexed="64"/>
      </left>
      <right/>
      <top style="medium">
        <color indexed="64"/>
      </top>
      <bottom style="thin">
        <color theme="1" tint="0.499984740745262"/>
      </bottom>
      <diagonal/>
    </border>
    <border>
      <left/>
      <right style="medium">
        <color indexed="64"/>
      </right>
      <top style="thin">
        <color rgb="FF7F7F7F"/>
      </top>
      <bottom style="medium">
        <color indexed="64"/>
      </bottom>
      <diagonal/>
    </border>
    <border>
      <left/>
      <right/>
      <top style="thin">
        <color rgb="FF7F7F7F"/>
      </top>
      <bottom style="medium">
        <color indexed="64"/>
      </bottom>
      <diagonal/>
    </border>
    <border>
      <left/>
      <right/>
      <top style="thin">
        <color theme="1" tint="0.499984740745262"/>
      </top>
      <bottom/>
      <diagonal/>
    </border>
    <border>
      <left/>
      <right style="medium">
        <color indexed="64"/>
      </right>
      <top style="thin">
        <color theme="1" tint="0.499984740745262"/>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tint="-0.499984740745262"/>
      </left>
      <right style="thin">
        <color theme="0" tint="-0.499984740745262"/>
      </right>
      <top/>
      <bottom/>
      <diagonal/>
    </border>
    <border>
      <left style="thin">
        <color theme="0" tint="-0.499984740745262"/>
      </left>
      <right/>
      <top/>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right style="thin">
        <color theme="0" tint="-0.499984740745262"/>
      </right>
      <top style="thin">
        <color theme="0"/>
      </top>
      <bottom/>
      <diagonal/>
    </border>
    <border>
      <left style="thin">
        <color theme="0" tint="-0.499984740745262"/>
      </left>
      <right/>
      <top style="thin">
        <color theme="0"/>
      </top>
      <bottom/>
      <diagonal/>
    </border>
    <border>
      <left style="thin">
        <color theme="0" tint="-0.499984740745262"/>
      </left>
      <right style="thin">
        <color theme="0" tint="-0.499984740745262"/>
      </right>
      <top style="thin">
        <color theme="0"/>
      </top>
      <bottom/>
      <diagonal/>
    </border>
  </borders>
  <cellStyleXfs count="6">
    <xf numFmtId="0" fontId="0" fillId="0" borderId="0"/>
    <xf numFmtId="0" fontId="5" fillId="2" borderId="3" applyNumberFormat="0" applyAlignment="0">
      <protection locked="0"/>
    </xf>
    <xf numFmtId="0" fontId="3" fillId="3" borderId="3" applyNumberFormat="0" applyAlignment="0"/>
    <xf numFmtId="0" fontId="13" fillId="0" borderId="0" applyNumberFormat="0" applyFill="0" applyBorder="0" applyAlignment="0" applyProtection="0"/>
    <xf numFmtId="9" fontId="27" fillId="0" borderId="0" applyFont="0" applyFill="0" applyBorder="0" applyAlignment="0" applyProtection="0"/>
    <xf numFmtId="43" fontId="27" fillId="0" borderId="0" applyFont="0" applyFill="0" applyBorder="0" applyAlignment="0" applyProtection="0"/>
  </cellStyleXfs>
  <cellXfs count="276">
    <xf numFmtId="0" fontId="0" fillId="0" borderId="0" xfId="0"/>
    <xf numFmtId="0" fontId="5" fillId="2" borderId="3" xfId="1">
      <protection locked="0"/>
    </xf>
    <xf numFmtId="0" fontId="1" fillId="0" borderId="0" xfId="0" applyFont="1"/>
    <xf numFmtId="0" fontId="5" fillId="2" borderId="10" xfId="1" applyBorder="1">
      <protection locked="0"/>
    </xf>
    <xf numFmtId="0" fontId="0" fillId="0" borderId="0" xfId="0" applyProtection="1">
      <protection hidden="1"/>
    </xf>
    <xf numFmtId="0" fontId="1" fillId="0" borderId="0" xfId="0" applyFont="1" applyProtection="1">
      <protection hidden="1"/>
    </xf>
    <xf numFmtId="0" fontId="9" fillId="0" borderId="9" xfId="0" applyFont="1" applyBorder="1" applyProtection="1">
      <protection hidden="1"/>
    </xf>
    <xf numFmtId="0" fontId="9" fillId="0" borderId="0" xfId="0" applyFont="1" applyProtection="1">
      <protection hidden="1"/>
    </xf>
    <xf numFmtId="164" fontId="3" fillId="3" borderId="3" xfId="2" applyNumberFormat="1" applyProtection="1">
      <protection hidden="1"/>
    </xf>
    <xf numFmtId="0" fontId="0" fillId="0" borderId="1" xfId="0" applyBorder="1" applyProtection="1">
      <protection hidden="1"/>
    </xf>
    <xf numFmtId="0" fontId="8" fillId="0" borderId="0" xfId="0" applyFont="1" applyAlignment="1" applyProtection="1">
      <alignment horizontal="center" textRotation="90" wrapText="1"/>
      <protection hidden="1"/>
    </xf>
    <xf numFmtId="0" fontId="6" fillId="0" borderId="0" xfId="0" applyFont="1" applyProtection="1">
      <protection hidden="1"/>
    </xf>
    <xf numFmtId="0" fontId="17" fillId="0" borderId="0" xfId="0" applyFont="1" applyProtection="1">
      <protection locked="0" hidden="1"/>
    </xf>
    <xf numFmtId="49" fontId="0" fillId="0" borderId="0" xfId="0" applyNumberFormat="1" applyAlignment="1">
      <alignment horizontal="right"/>
    </xf>
    <xf numFmtId="0" fontId="1" fillId="4" borderId="15" xfId="0" applyFont="1" applyFill="1" applyBorder="1"/>
    <xf numFmtId="0" fontId="1" fillId="0" borderId="6" xfId="0" applyFont="1" applyBorder="1" applyProtection="1">
      <protection hidden="1"/>
    </xf>
    <xf numFmtId="0" fontId="1" fillId="0" borderId="23" xfId="0" applyFont="1" applyBorder="1" applyProtection="1">
      <protection hidden="1"/>
    </xf>
    <xf numFmtId="0" fontId="11" fillId="0" borderId="4" xfId="0" applyFont="1" applyBorder="1" applyAlignment="1" applyProtection="1">
      <alignment vertical="center"/>
      <protection hidden="1"/>
    </xf>
    <xf numFmtId="0" fontId="0" fillId="0" borderId="5" xfId="0" applyBorder="1" applyProtection="1">
      <protection hidden="1"/>
    </xf>
    <xf numFmtId="0" fontId="0" fillId="0" borderId="2" xfId="0" applyBorder="1" applyProtection="1">
      <protection hidden="1"/>
    </xf>
    <xf numFmtId="0" fontId="0" fillId="0" borderId="6" xfId="0" applyBorder="1" applyProtection="1">
      <protection hidden="1"/>
    </xf>
    <xf numFmtId="0" fontId="0" fillId="0" borderId="7" xfId="0" applyBorder="1" applyProtection="1">
      <protection hidden="1"/>
    </xf>
    <xf numFmtId="0" fontId="12" fillId="0" borderId="6" xfId="0" applyFont="1" applyBorder="1" applyAlignment="1" applyProtection="1">
      <alignment vertical="center"/>
      <protection hidden="1"/>
    </xf>
    <xf numFmtId="0" fontId="1" fillId="0" borderId="0" xfId="0" applyFont="1" applyAlignment="1" applyProtection="1">
      <alignment horizontal="right"/>
      <protection hidden="1"/>
    </xf>
    <xf numFmtId="0" fontId="1" fillId="4" borderId="0" xfId="0" applyFont="1" applyFill="1" applyProtection="1">
      <protection hidden="1"/>
    </xf>
    <xf numFmtId="0" fontId="20" fillId="0" borderId="0" xfId="0" applyFont="1" applyAlignment="1" applyProtection="1">
      <alignment horizontal="left" vertical="top" wrapText="1"/>
      <protection hidden="1"/>
    </xf>
    <xf numFmtId="164" fontId="0" fillId="0" borderId="0" xfId="0" applyNumberFormat="1" applyProtection="1">
      <protection hidden="1"/>
    </xf>
    <xf numFmtId="0" fontId="1" fillId="0" borderId="0" xfId="0" applyFont="1" applyAlignment="1">
      <alignment horizontal="center"/>
    </xf>
    <xf numFmtId="0" fontId="0" fillId="0" borderId="25" xfId="0" applyBorder="1" applyProtection="1">
      <protection hidden="1"/>
    </xf>
    <xf numFmtId="0" fontId="1" fillId="0" borderId="29" xfId="0" applyFont="1" applyBorder="1" applyProtection="1">
      <protection hidden="1"/>
    </xf>
    <xf numFmtId="0" fontId="1" fillId="0" borderId="33" xfId="0" applyFont="1" applyBorder="1" applyProtection="1">
      <protection hidden="1"/>
    </xf>
    <xf numFmtId="0" fontId="24" fillId="0" borderId="5" xfId="0" applyFont="1" applyBorder="1" applyProtection="1">
      <protection hidden="1"/>
    </xf>
    <xf numFmtId="0" fontId="5" fillId="2" borderId="41" xfId="1" applyBorder="1">
      <protection locked="0"/>
    </xf>
    <xf numFmtId="0" fontId="0" fillId="0" borderId="41" xfId="0" applyBorder="1" applyProtection="1">
      <protection hidden="1"/>
    </xf>
    <xf numFmtId="0" fontId="13" fillId="0" borderId="0" xfId="3" applyProtection="1">
      <protection locked="0"/>
    </xf>
    <xf numFmtId="0" fontId="0" fillId="0" borderId="43" xfId="0" applyBorder="1" applyProtection="1">
      <protection hidden="1"/>
    </xf>
    <xf numFmtId="0" fontId="0" fillId="0" borderId="38" xfId="0" applyBorder="1" applyProtection="1">
      <protection hidden="1"/>
    </xf>
    <xf numFmtId="0" fontId="11" fillId="0" borderId="46" xfId="0" applyFont="1" applyBorder="1" applyAlignment="1" applyProtection="1">
      <alignment vertical="center"/>
      <protection hidden="1"/>
    </xf>
    <xf numFmtId="0" fontId="0" fillId="0" borderId="47" xfId="0" applyBorder="1" applyProtection="1">
      <protection hidden="1"/>
    </xf>
    <xf numFmtId="0" fontId="0" fillId="0" borderId="48" xfId="0" applyBorder="1" applyProtection="1">
      <protection hidden="1"/>
    </xf>
    <xf numFmtId="0" fontId="0" fillId="0" borderId="47" xfId="0" applyBorder="1" applyAlignment="1" applyProtection="1">
      <alignment horizontal="right" vertical="center"/>
      <protection hidden="1"/>
    </xf>
    <xf numFmtId="0" fontId="5" fillId="2" borderId="49" xfId="1" applyBorder="1">
      <protection locked="0"/>
    </xf>
    <xf numFmtId="0" fontId="0" fillId="0" borderId="23" xfId="0" applyBorder="1" applyProtection="1">
      <protection hidden="1"/>
    </xf>
    <xf numFmtId="0" fontId="0" fillId="0" borderId="24" xfId="0" applyBorder="1" applyProtection="1">
      <protection hidden="1"/>
    </xf>
    <xf numFmtId="0" fontId="16" fillId="0" borderId="0" xfId="0" applyFont="1" applyAlignment="1" applyProtection="1">
      <alignment vertical="top"/>
      <protection hidden="1"/>
    </xf>
    <xf numFmtId="0" fontId="31" fillId="0" borderId="0" xfId="0" applyFont="1" applyAlignment="1" applyProtection="1">
      <alignment horizontal="left" vertical="top" wrapText="1"/>
      <protection hidden="1"/>
    </xf>
    <xf numFmtId="0" fontId="32" fillId="0" borderId="0" xfId="0" applyFont="1" applyProtection="1">
      <protection hidden="1"/>
    </xf>
    <xf numFmtId="0" fontId="4" fillId="0" borderId="0" xfId="0" applyFont="1" applyProtection="1">
      <protection hidden="1"/>
    </xf>
    <xf numFmtId="0" fontId="34" fillId="0" borderId="0" xfId="0" applyFont="1" applyProtection="1">
      <protection hidden="1"/>
    </xf>
    <xf numFmtId="0" fontId="5" fillId="2" borderId="3" xfId="1" applyAlignment="1">
      <alignment horizontal="right"/>
      <protection locked="0"/>
    </xf>
    <xf numFmtId="0" fontId="35" fillId="0" borderId="15" xfId="0" quotePrefix="1" applyFont="1" applyBorder="1" applyAlignment="1" applyProtection="1">
      <alignment horizontal="left" vertical="top" wrapText="1"/>
      <protection hidden="1"/>
    </xf>
    <xf numFmtId="0" fontId="7" fillId="0" borderId="0" xfId="0" applyFont="1" applyAlignment="1" applyProtection="1">
      <alignment horizontal="center" wrapText="1"/>
      <protection hidden="1"/>
    </xf>
    <xf numFmtId="0" fontId="8" fillId="0" borderId="53" xfId="0" applyFont="1" applyBorder="1" applyAlignment="1" applyProtection="1">
      <alignment horizontal="center" textRotation="90" wrapText="1"/>
      <protection hidden="1"/>
    </xf>
    <xf numFmtId="0" fontId="8" fillId="0" borderId="54" xfId="0" applyFont="1" applyBorder="1" applyAlignment="1" applyProtection="1">
      <alignment horizontal="center" textRotation="90" wrapText="1"/>
      <protection hidden="1"/>
    </xf>
    <xf numFmtId="0" fontId="0" fillId="0" borderId="0" xfId="0" applyAlignment="1" applyProtection="1">
      <alignment textRotation="90" wrapText="1"/>
      <protection hidden="1"/>
    </xf>
    <xf numFmtId="0" fontId="36" fillId="0" borderId="0" xfId="0" applyFont="1" applyAlignment="1" applyProtection="1">
      <alignment horizontal="right"/>
      <protection hidden="1"/>
    </xf>
    <xf numFmtId="164" fontId="3" fillId="3" borderId="55" xfId="2" applyNumberFormat="1" applyBorder="1" applyProtection="1">
      <protection hidden="1"/>
    </xf>
    <xf numFmtId="164" fontId="3" fillId="3" borderId="56" xfId="2" applyNumberFormat="1" applyBorder="1" applyProtection="1">
      <protection hidden="1"/>
    </xf>
    <xf numFmtId="164" fontId="3" fillId="3" borderId="57" xfId="2" applyNumberFormat="1" applyBorder="1" applyProtection="1">
      <protection hidden="1"/>
    </xf>
    <xf numFmtId="9" fontId="3" fillId="3" borderId="27" xfId="4" applyFont="1" applyFill="1" applyBorder="1" applyProtection="1">
      <protection hidden="1"/>
    </xf>
    <xf numFmtId="164" fontId="3" fillId="3" borderId="10" xfId="2" applyNumberFormat="1" applyBorder="1" applyProtection="1">
      <protection hidden="1"/>
    </xf>
    <xf numFmtId="164" fontId="3" fillId="3" borderId="58" xfId="2" applyNumberFormat="1" applyBorder="1" applyProtection="1">
      <protection hidden="1"/>
    </xf>
    <xf numFmtId="164" fontId="3" fillId="3" borderId="59" xfId="2" applyNumberFormat="1" applyBorder="1" applyProtection="1">
      <protection hidden="1"/>
    </xf>
    <xf numFmtId="164" fontId="3" fillId="3" borderId="60" xfId="2" applyNumberFormat="1" applyBorder="1" applyProtection="1">
      <protection hidden="1"/>
    </xf>
    <xf numFmtId="164" fontId="3" fillId="3" borderId="28" xfId="2" applyNumberFormat="1" applyBorder="1" applyProtection="1">
      <protection hidden="1"/>
    </xf>
    <xf numFmtId="0" fontId="5" fillId="2" borderId="61" xfId="1" applyBorder="1">
      <protection locked="0"/>
    </xf>
    <xf numFmtId="0" fontId="5" fillId="2" borderId="62" xfId="1" applyBorder="1">
      <protection locked="0"/>
    </xf>
    <xf numFmtId="0" fontId="3" fillId="3" borderId="63" xfId="2" applyBorder="1" applyProtection="1">
      <protection hidden="1"/>
    </xf>
    <xf numFmtId="0" fontId="5" fillId="2" borderId="64" xfId="1" applyBorder="1">
      <protection locked="0"/>
    </xf>
    <xf numFmtId="0" fontId="5" fillId="2" borderId="65" xfId="1" applyBorder="1">
      <protection locked="0"/>
    </xf>
    <xf numFmtId="0" fontId="5" fillId="2" borderId="66" xfId="1" applyBorder="1">
      <protection locked="0"/>
    </xf>
    <xf numFmtId="0" fontId="3" fillId="3" borderId="67" xfId="2" applyBorder="1" applyProtection="1">
      <protection hidden="1"/>
    </xf>
    <xf numFmtId="0" fontId="31" fillId="0" borderId="6" xfId="0" applyFont="1" applyBorder="1" applyAlignment="1">
      <alignment horizontal="left" vertical="top" wrapText="1"/>
    </xf>
    <xf numFmtId="0" fontId="20" fillId="0" borderId="0" xfId="0" applyFont="1" applyAlignment="1">
      <alignment horizontal="left" vertical="top" wrapText="1"/>
    </xf>
    <xf numFmtId="0" fontId="20" fillId="0" borderId="7" xfId="0" applyFont="1" applyBorder="1" applyAlignment="1">
      <alignment horizontal="left" vertical="top" wrapText="1"/>
    </xf>
    <xf numFmtId="0" fontId="0" fillId="0" borderId="41" xfId="0" applyBorder="1"/>
    <xf numFmtId="0" fontId="0" fillId="0" borderId="13" xfId="0" applyBorder="1"/>
    <xf numFmtId="0" fontId="0" fillId="0" borderId="17" xfId="0" applyBorder="1"/>
    <xf numFmtId="0" fontId="0" fillId="0" borderId="6" xfId="0" applyBorder="1"/>
    <xf numFmtId="0" fontId="0" fillId="0" borderId="7" xfId="0" applyBorder="1"/>
    <xf numFmtId="0" fontId="0" fillId="0" borderId="68" xfId="0" applyBorder="1"/>
    <xf numFmtId="0" fontId="0" fillId="0" borderId="41" xfId="0" applyBorder="1" applyAlignment="1">
      <alignment wrapText="1"/>
    </xf>
    <xf numFmtId="0" fontId="0" fillId="0" borderId="23" xfId="0" applyBorder="1" applyAlignment="1">
      <alignment wrapText="1"/>
    </xf>
    <xf numFmtId="0" fontId="5" fillId="0" borderId="1" xfId="1" applyFill="1" applyBorder="1" applyAlignment="1" applyProtection="1">
      <alignment horizontal="left" wrapText="1"/>
    </xf>
    <xf numFmtId="0" fontId="5" fillId="0" borderId="24" xfId="1" applyFill="1" applyBorder="1" applyAlignment="1" applyProtection="1">
      <alignment horizontal="left" wrapText="1"/>
    </xf>
    <xf numFmtId="0" fontId="31" fillId="0" borderId="4" xfId="0" applyFont="1" applyBorder="1" applyAlignment="1">
      <alignment horizontal="left" vertical="top" wrapText="1"/>
    </xf>
    <xf numFmtId="0" fontId="0" fillId="0" borderId="5" xfId="0" applyBorder="1"/>
    <xf numFmtId="0" fontId="0" fillId="0" borderId="2" xfId="0" applyBorder="1"/>
    <xf numFmtId="0" fontId="0" fillId="0" borderId="69" xfId="0" applyBorder="1" applyAlignment="1">
      <alignment horizontal="left" vertical="top" wrapText="1"/>
    </xf>
    <xf numFmtId="0" fontId="0" fillId="0" borderId="39" xfId="0" applyBorder="1"/>
    <xf numFmtId="0" fontId="0" fillId="0" borderId="76" xfId="0" applyBorder="1"/>
    <xf numFmtId="0" fontId="11" fillId="0" borderId="5" xfId="0" applyFont="1" applyBorder="1" applyAlignment="1" applyProtection="1">
      <alignment vertical="center"/>
      <protection hidden="1"/>
    </xf>
    <xf numFmtId="0" fontId="11" fillId="0" borderId="78" xfId="0" applyFont="1" applyBorder="1" applyAlignment="1" applyProtection="1">
      <alignment vertical="center"/>
      <protection hidden="1"/>
    </xf>
    <xf numFmtId="0" fontId="11" fillId="0" borderId="4" xfId="0" applyFont="1" applyBorder="1" applyAlignment="1" applyProtection="1">
      <alignment horizontal="left" vertical="top"/>
      <protection hidden="1"/>
    </xf>
    <xf numFmtId="0" fontId="0" fillId="0" borderId="80" xfId="0" applyBorder="1"/>
    <xf numFmtId="0" fontId="0" fillId="0" borderId="79" xfId="0" applyBorder="1"/>
    <xf numFmtId="0" fontId="0" fillId="0" borderId="74" xfId="0" applyBorder="1"/>
    <xf numFmtId="0" fontId="0" fillId="0" borderId="77" xfId="0" applyBorder="1"/>
    <xf numFmtId="0" fontId="0" fillId="0" borderId="14" xfId="0" applyBorder="1"/>
    <xf numFmtId="0" fontId="16" fillId="0" borderId="0" xfId="0" applyFont="1" applyAlignment="1" applyProtection="1">
      <alignment horizontal="center" vertical="top"/>
      <protection hidden="1"/>
    </xf>
    <xf numFmtId="0" fontId="21" fillId="5" borderId="0" xfId="0" applyFont="1" applyFill="1" applyAlignment="1" applyProtection="1">
      <alignment horizontal="left" vertical="top" wrapText="1"/>
      <protection hidden="1"/>
    </xf>
    <xf numFmtId="0" fontId="6" fillId="0" borderId="73" xfId="0" applyFont="1" applyBorder="1" applyAlignment="1" applyProtection="1">
      <alignment horizontal="center"/>
      <protection hidden="1"/>
    </xf>
    <xf numFmtId="0" fontId="17" fillId="0" borderId="0" xfId="0" applyFont="1" applyProtection="1">
      <protection hidden="1"/>
    </xf>
    <xf numFmtId="0" fontId="41" fillId="0" borderId="83" xfId="0" applyFont="1" applyBorder="1" applyProtection="1">
      <protection hidden="1"/>
    </xf>
    <xf numFmtId="0" fontId="42" fillId="0" borderId="83" xfId="0" applyFont="1" applyBorder="1" applyProtection="1">
      <protection hidden="1"/>
    </xf>
    <xf numFmtId="0" fontId="41" fillId="0" borderId="83" xfId="0" applyFont="1" applyBorder="1"/>
    <xf numFmtId="0" fontId="44" fillId="0" borderId="83" xfId="0" applyFont="1" applyBorder="1" applyProtection="1">
      <protection hidden="1"/>
    </xf>
    <xf numFmtId="0" fontId="0" fillId="0" borderId="83" xfId="0" applyBorder="1"/>
    <xf numFmtId="0" fontId="40" fillId="0" borderId="83" xfId="0" applyFont="1" applyBorder="1"/>
    <xf numFmtId="0" fontId="47" fillId="0" borderId="83" xfId="0" applyFont="1" applyBorder="1" applyAlignment="1" applyProtection="1">
      <alignment horizontal="left" vertical="top" wrapText="1"/>
      <protection hidden="1"/>
    </xf>
    <xf numFmtId="0" fontId="48" fillId="0" borderId="83" xfId="0" applyFont="1" applyBorder="1" applyAlignment="1" applyProtection="1">
      <alignment horizontal="left" vertical="top" wrapText="1"/>
      <protection hidden="1"/>
    </xf>
    <xf numFmtId="0" fontId="40" fillId="0" borderId="83" xfId="0" applyFont="1" applyBorder="1" applyProtection="1">
      <protection hidden="1"/>
    </xf>
    <xf numFmtId="0" fontId="50" fillId="0" borderId="83" xfId="0" applyFont="1" applyBorder="1" applyProtection="1">
      <protection hidden="1"/>
    </xf>
    <xf numFmtId="0" fontId="47" fillId="0" borderId="83" xfId="0" applyFont="1" applyBorder="1" applyProtection="1">
      <protection hidden="1"/>
    </xf>
    <xf numFmtId="0" fontId="42" fillId="0" borderId="83" xfId="0" applyFont="1" applyBorder="1"/>
    <xf numFmtId="0" fontId="52" fillId="0" borderId="83" xfId="0" applyFont="1" applyBorder="1" applyAlignment="1" applyProtection="1">
      <alignment vertical="center"/>
      <protection hidden="1"/>
    </xf>
    <xf numFmtId="0" fontId="41" fillId="0" borderId="83" xfId="0" applyFont="1" applyBorder="1" applyAlignment="1" applyProtection="1">
      <alignment vertical="center"/>
      <protection hidden="1"/>
    </xf>
    <xf numFmtId="0" fontId="41" fillId="0" borderId="83" xfId="0" applyFont="1" applyBorder="1" applyAlignment="1" applyProtection="1">
      <alignment wrapText="1"/>
      <protection hidden="1"/>
    </xf>
    <xf numFmtId="0" fontId="53" fillId="0" borderId="83" xfId="0" applyFont="1" applyBorder="1" applyAlignment="1" applyProtection="1">
      <alignment horizontal="right" vertical="center"/>
      <protection hidden="1"/>
    </xf>
    <xf numFmtId="164" fontId="54" fillId="3" borderId="83" xfId="2" applyNumberFormat="1" applyFont="1" applyBorder="1" applyAlignment="1" applyProtection="1">
      <alignment vertical="center"/>
      <protection hidden="1"/>
    </xf>
    <xf numFmtId="164" fontId="41" fillId="0" borderId="83" xfId="0" applyNumberFormat="1" applyFont="1" applyBorder="1" applyProtection="1">
      <protection hidden="1"/>
    </xf>
    <xf numFmtId="0" fontId="49" fillId="6" borderId="83" xfId="1" applyFont="1" applyFill="1" applyBorder="1">
      <protection locked="0"/>
    </xf>
    <xf numFmtId="0" fontId="51" fillId="0" borderId="83" xfId="0" applyFont="1" applyBorder="1"/>
    <xf numFmtId="0" fontId="55" fillId="0" borderId="83" xfId="0" applyFont="1" applyBorder="1" applyAlignment="1" applyProtection="1">
      <alignment wrapText="1"/>
      <protection hidden="1"/>
    </xf>
    <xf numFmtId="0" fontId="56" fillId="0" borderId="83" xfId="0" applyFont="1" applyBorder="1" applyProtection="1">
      <protection hidden="1"/>
    </xf>
    <xf numFmtId="0" fontId="41" fillId="0" borderId="83" xfId="0" applyFont="1" applyBorder="1" applyAlignment="1" applyProtection="1">
      <alignment vertical="center" wrapText="1"/>
      <protection hidden="1"/>
    </xf>
    <xf numFmtId="0" fontId="52" fillId="0" borderId="83" xfId="0" applyFont="1" applyBorder="1" applyProtection="1">
      <protection hidden="1"/>
    </xf>
    <xf numFmtId="0" fontId="57" fillId="0" borderId="83" xfId="0" applyFont="1" applyBorder="1" applyProtection="1">
      <protection hidden="1"/>
    </xf>
    <xf numFmtId="0" fontId="58" fillId="0" borderId="83" xfId="0" applyFont="1" applyBorder="1" applyAlignment="1" applyProtection="1">
      <alignment horizontal="right"/>
      <protection hidden="1"/>
    </xf>
    <xf numFmtId="0" fontId="41" fillId="0" borderId="83" xfId="0" quotePrefix="1" applyFont="1" applyBorder="1" applyProtection="1">
      <protection hidden="1"/>
    </xf>
    <xf numFmtId="0" fontId="47" fillId="0" borderId="83" xfId="0" applyFont="1" applyBorder="1" applyAlignment="1" applyProtection="1">
      <alignment vertical="center"/>
      <protection hidden="1"/>
    </xf>
    <xf numFmtId="0" fontId="52" fillId="0" borderId="83" xfId="0" applyFont="1" applyBorder="1" applyAlignment="1" applyProtection="1">
      <alignment horizontal="right"/>
      <protection hidden="1"/>
    </xf>
    <xf numFmtId="0" fontId="52" fillId="0" borderId="0" xfId="0" applyFont="1" applyAlignment="1" applyProtection="1">
      <alignment wrapText="1"/>
      <protection hidden="1"/>
    </xf>
    <xf numFmtId="0" fontId="52" fillId="0" borderId="87" xfId="0" applyFont="1" applyBorder="1" applyAlignment="1" applyProtection="1">
      <alignment horizontal="center"/>
      <protection locked="0" hidden="1"/>
    </xf>
    <xf numFmtId="0" fontId="51" fillId="0" borderId="0" xfId="0" applyFont="1" applyProtection="1">
      <protection hidden="1"/>
    </xf>
    <xf numFmtId="0" fontId="41" fillId="0" borderId="0" xfId="0" applyFont="1" applyProtection="1">
      <protection hidden="1"/>
    </xf>
    <xf numFmtId="0" fontId="40" fillId="0" borderId="0" xfId="0" applyFont="1"/>
    <xf numFmtId="0" fontId="52" fillId="0" borderId="0" xfId="0" applyFont="1" applyAlignment="1" applyProtection="1">
      <alignment horizontal="right"/>
      <protection hidden="1"/>
    </xf>
    <xf numFmtId="0" fontId="60" fillId="3" borderId="0" xfId="2" applyFont="1" applyBorder="1"/>
    <xf numFmtId="164" fontId="60" fillId="3" borderId="86" xfId="2" applyNumberFormat="1" applyFont="1" applyBorder="1" applyProtection="1">
      <protection hidden="1"/>
    </xf>
    <xf numFmtId="43" fontId="42" fillId="7" borderId="0" xfId="5" applyFont="1" applyFill="1" applyBorder="1" applyAlignment="1">
      <alignment horizontal="center" vertical="center"/>
    </xf>
    <xf numFmtId="0" fontId="41" fillId="0" borderId="0" xfId="0" applyFont="1"/>
    <xf numFmtId="0" fontId="61" fillId="0" borderId="0" xfId="0" applyFont="1" applyAlignment="1" applyProtection="1">
      <alignment horizontal="right"/>
      <protection hidden="1"/>
    </xf>
    <xf numFmtId="164" fontId="60" fillId="3" borderId="0" xfId="2" applyNumberFormat="1" applyFont="1" applyBorder="1" applyAlignment="1" applyProtection="1">
      <alignment horizontal="right"/>
      <protection hidden="1"/>
    </xf>
    <xf numFmtId="164" fontId="60" fillId="3" borderId="88" xfId="2" applyNumberFormat="1" applyFont="1" applyBorder="1" applyAlignment="1" applyProtection="1">
      <alignment horizontal="right"/>
      <protection hidden="1"/>
    </xf>
    <xf numFmtId="164" fontId="60" fillId="3" borderId="89" xfId="2" applyNumberFormat="1" applyFont="1" applyBorder="1" applyAlignment="1" applyProtection="1">
      <alignment horizontal="right"/>
      <protection hidden="1"/>
    </xf>
    <xf numFmtId="0" fontId="47" fillId="0" borderId="0" xfId="0" applyFont="1" applyAlignment="1" applyProtection="1">
      <alignment horizontal="center" wrapText="1"/>
      <protection hidden="1"/>
    </xf>
    <xf numFmtId="0" fontId="47" fillId="0" borderId="0" xfId="0" applyFont="1" applyAlignment="1" applyProtection="1">
      <alignment horizontal="center" vertical="center"/>
      <protection hidden="1"/>
    </xf>
    <xf numFmtId="0" fontId="63" fillId="0" borderId="0" xfId="0" applyFont="1" applyProtection="1">
      <protection hidden="1"/>
    </xf>
    <xf numFmtId="0" fontId="52" fillId="0" borderId="0" xfId="0" applyFont="1" applyProtection="1">
      <protection hidden="1"/>
    </xf>
    <xf numFmtId="0" fontId="60" fillId="3" borderId="90" xfId="2" applyFont="1" applyBorder="1" applyProtection="1">
      <protection hidden="1"/>
    </xf>
    <xf numFmtId="0" fontId="64" fillId="0" borderId="35" xfId="0" applyFont="1" applyBorder="1" applyProtection="1">
      <protection locked="0"/>
    </xf>
    <xf numFmtId="0" fontId="64" fillId="0" borderId="0" xfId="0" applyFont="1" applyProtection="1">
      <protection locked="0"/>
    </xf>
    <xf numFmtId="0" fontId="41" fillId="0" borderId="35" xfId="0" applyFont="1" applyBorder="1" applyProtection="1">
      <protection locked="0"/>
    </xf>
    <xf numFmtId="0" fontId="41" fillId="0" borderId="25" xfId="0" applyFont="1" applyBorder="1" applyProtection="1">
      <protection locked="0"/>
    </xf>
    <xf numFmtId="0" fontId="65" fillId="0" borderId="0" xfId="0" applyFont="1" applyProtection="1">
      <protection hidden="1"/>
    </xf>
    <xf numFmtId="0" fontId="64" fillId="0" borderId="91" xfId="0" applyFont="1" applyBorder="1" applyProtection="1">
      <protection locked="0"/>
    </xf>
    <xf numFmtId="0" fontId="63" fillId="0" borderId="0" xfId="0" applyFont="1" applyAlignment="1" applyProtection="1">
      <alignment horizontal="center" vertical="center"/>
      <protection hidden="1"/>
    </xf>
    <xf numFmtId="0" fontId="41" fillId="0" borderId="83" xfId="0" applyFont="1" applyBorder="1" applyAlignment="1" applyProtection="1">
      <alignment horizontal="center"/>
      <protection hidden="1"/>
    </xf>
    <xf numFmtId="0" fontId="41" fillId="0" borderId="83" xfId="0" applyFont="1" applyBorder="1" applyAlignment="1" applyProtection="1">
      <alignment horizontal="center"/>
      <protection locked="0"/>
    </xf>
    <xf numFmtId="0" fontId="41" fillId="0" borderId="0" xfId="0" applyFont="1" applyAlignment="1" applyProtection="1">
      <alignment horizontal="center"/>
      <protection locked="0"/>
    </xf>
    <xf numFmtId="0" fontId="64" fillId="0" borderId="92" xfId="0" applyFont="1" applyBorder="1" applyProtection="1">
      <protection locked="0"/>
    </xf>
    <xf numFmtId="0" fontId="46" fillId="0" borderId="0" xfId="0" applyFont="1" applyProtection="1">
      <protection hidden="1"/>
    </xf>
    <xf numFmtId="0" fontId="41" fillId="0" borderId="0" xfId="0" applyFont="1" applyAlignment="1" applyProtection="1">
      <alignment horizontal="center"/>
      <protection hidden="1"/>
    </xf>
    <xf numFmtId="0" fontId="42" fillId="0" borderId="0" xfId="0" applyFont="1" applyProtection="1">
      <protection hidden="1"/>
    </xf>
    <xf numFmtId="0" fontId="43" fillId="0" borderId="83" xfId="0" applyFont="1" applyBorder="1" applyProtection="1">
      <protection hidden="1"/>
    </xf>
    <xf numFmtId="0" fontId="52" fillId="0" borderId="93" xfId="0" applyFont="1" applyBorder="1" applyAlignment="1" applyProtection="1">
      <alignment wrapText="1"/>
      <protection hidden="1"/>
    </xf>
    <xf numFmtId="0" fontId="66" fillId="0" borderId="0" xfId="3" applyFont="1" applyBorder="1" applyAlignment="1" applyProtection="1">
      <alignment horizontal="center" textRotation="90" wrapText="1"/>
      <protection hidden="1"/>
    </xf>
    <xf numFmtId="0" fontId="66" fillId="0" borderId="95" xfId="3" applyFont="1" applyBorder="1" applyAlignment="1" applyProtection="1">
      <alignment horizontal="center" textRotation="90" wrapText="1"/>
      <protection hidden="1"/>
    </xf>
    <xf numFmtId="0" fontId="66" fillId="0" borderId="0" xfId="3" applyFont="1" applyAlignment="1" applyProtection="1">
      <alignment horizontal="center" textRotation="90" wrapText="1"/>
      <protection hidden="1"/>
    </xf>
    <xf numFmtId="0" fontId="66" fillId="0" borderId="94" xfId="3" applyFont="1" applyBorder="1" applyAlignment="1" applyProtection="1">
      <alignment horizontal="center" textRotation="90" wrapText="1"/>
      <protection hidden="1"/>
    </xf>
    <xf numFmtId="0" fontId="5" fillId="2" borderId="3" xfId="1" applyAlignment="1">
      <alignment horizontal="center" vertical="center"/>
      <protection locked="0"/>
    </xf>
    <xf numFmtId="0" fontId="59" fillId="8" borderId="0" xfId="0" quotePrefix="1" applyFont="1" applyFill="1" applyAlignment="1" applyProtection="1">
      <alignment horizontal="left" vertical="center" wrapText="1"/>
      <protection hidden="1"/>
    </xf>
    <xf numFmtId="0" fontId="5" fillId="2" borderId="3" xfId="1" applyAlignment="1">
      <protection locked="0"/>
    </xf>
    <xf numFmtId="166" fontId="5" fillId="2" borderId="3" xfId="1" applyNumberFormat="1">
      <protection locked="0"/>
    </xf>
    <xf numFmtId="166" fontId="5" fillId="2" borderId="3" xfId="1" applyNumberFormat="1" applyAlignment="1">
      <protection locked="0"/>
    </xf>
    <xf numFmtId="0" fontId="67" fillId="0" borderId="0" xfId="0" applyFont="1"/>
    <xf numFmtId="0" fontId="41" fillId="0" borderId="25" xfId="0" applyFont="1" applyBorder="1" applyProtection="1">
      <protection locked="0"/>
    </xf>
    <xf numFmtId="0" fontId="52" fillId="0" borderId="0" xfId="0" applyFont="1" applyAlignment="1" applyProtection="1">
      <alignment horizontal="center"/>
      <protection hidden="1"/>
    </xf>
    <xf numFmtId="0" fontId="41" fillId="0" borderId="14" xfId="0" applyFont="1" applyBorder="1" applyProtection="1">
      <protection locked="0"/>
    </xf>
    <xf numFmtId="0" fontId="5" fillId="2" borderId="3" xfId="1" applyAlignment="1">
      <alignment horizontal="left"/>
      <protection locked="0"/>
    </xf>
    <xf numFmtId="0" fontId="51" fillId="0" borderId="83" xfId="0" applyFont="1" applyBorder="1" applyAlignment="1">
      <alignment horizontal="right"/>
    </xf>
    <xf numFmtId="0" fontId="55" fillId="0" borderId="84" xfId="0" applyFont="1" applyBorder="1" applyAlignment="1" applyProtection="1">
      <alignment horizontal="left" wrapText="1"/>
      <protection hidden="1"/>
    </xf>
    <xf numFmtId="0" fontId="55" fillId="0" borderId="85" xfId="0" applyFont="1" applyBorder="1" applyAlignment="1" applyProtection="1">
      <alignment horizontal="left" wrapText="1"/>
      <protection hidden="1"/>
    </xf>
    <xf numFmtId="0" fontId="41" fillId="0" borderId="83" xfId="0" applyFont="1" applyBorder="1" applyAlignment="1" applyProtection="1">
      <alignment horizontal="center" vertical="center"/>
      <protection hidden="1"/>
    </xf>
    <xf numFmtId="0" fontId="49" fillId="6" borderId="83" xfId="1" applyFont="1" applyFill="1" applyBorder="1" applyAlignment="1">
      <alignment horizontal="center" vertical="center"/>
      <protection locked="0"/>
    </xf>
    <xf numFmtId="0" fontId="44" fillId="0" borderId="83" xfId="0" applyFont="1" applyBorder="1" applyAlignment="1" applyProtection="1">
      <alignment horizontal="center"/>
      <protection hidden="1"/>
    </xf>
    <xf numFmtId="0" fontId="45" fillId="8" borderId="83" xfId="0" quotePrefix="1" applyFont="1" applyFill="1" applyBorder="1" applyAlignment="1" applyProtection="1">
      <alignment horizontal="left" vertical="center" wrapText="1"/>
      <protection hidden="1"/>
    </xf>
    <xf numFmtId="0" fontId="19" fillId="2" borderId="11" xfId="1" applyFont="1" applyBorder="1" applyAlignment="1">
      <alignment horizontal="left" vertical="top" wrapText="1"/>
      <protection locked="0"/>
    </xf>
    <xf numFmtId="0" fontId="19" fillId="2" borderId="3" xfId="1" applyFont="1" applyAlignment="1">
      <alignment horizontal="left" vertical="top" wrapText="1"/>
      <protection locked="0"/>
    </xf>
    <xf numFmtId="0" fontId="19" fillId="2" borderId="12" xfId="1" applyFont="1" applyBorder="1" applyAlignment="1">
      <alignment horizontal="left" vertical="top" wrapText="1"/>
      <protection locked="0"/>
    </xf>
    <xf numFmtId="0" fontId="19" fillId="2" borderId="19" xfId="1" applyFont="1" applyBorder="1" applyAlignment="1">
      <alignment horizontal="left" vertical="top" wrapText="1"/>
      <protection locked="0"/>
    </xf>
    <xf numFmtId="0" fontId="19" fillId="2" borderId="20" xfId="1" applyFont="1" applyBorder="1" applyAlignment="1">
      <alignment horizontal="left" vertical="top" wrapText="1"/>
      <protection locked="0"/>
    </xf>
    <xf numFmtId="0" fontId="19" fillId="2" borderId="21" xfId="1" applyFont="1" applyBorder="1" applyAlignment="1">
      <alignment horizontal="left" vertical="top" wrapText="1"/>
      <protection locked="0"/>
    </xf>
    <xf numFmtId="0" fontId="25" fillId="0" borderId="13" xfId="0" applyFont="1" applyBorder="1" applyAlignment="1" applyProtection="1">
      <alignment horizontal="center" vertical="center"/>
      <protection hidden="1"/>
    </xf>
    <xf numFmtId="0" fontId="25" fillId="0" borderId="17" xfId="0" applyFont="1" applyBorder="1" applyAlignment="1" applyProtection="1">
      <alignment horizontal="center" vertical="center"/>
      <protection hidden="1"/>
    </xf>
    <xf numFmtId="0" fontId="25" fillId="0" borderId="14" xfId="0" applyFont="1" applyBorder="1" applyAlignment="1" applyProtection="1">
      <alignment horizontal="center" vertical="center"/>
      <protection hidden="1"/>
    </xf>
    <xf numFmtId="0" fontId="25" fillId="0" borderId="18" xfId="0" applyFont="1" applyBorder="1" applyAlignment="1" applyProtection="1">
      <alignment horizontal="center" vertical="center"/>
      <protection hidden="1"/>
    </xf>
    <xf numFmtId="0" fontId="12" fillId="0" borderId="44" xfId="0" applyFont="1" applyBorder="1" applyAlignment="1" applyProtection="1">
      <alignment horizontal="center" vertical="center"/>
      <protection hidden="1"/>
    </xf>
    <xf numFmtId="0" fontId="12" fillId="0" borderId="45" xfId="0" applyFont="1" applyBorder="1" applyAlignment="1" applyProtection="1">
      <alignment horizontal="center" vertical="center"/>
      <protection hidden="1"/>
    </xf>
    <xf numFmtId="0" fontId="26" fillId="0" borderId="45" xfId="0" applyFont="1" applyBorder="1" applyAlignment="1" applyProtection="1">
      <alignment horizontal="center" vertical="center"/>
      <protection hidden="1"/>
    </xf>
    <xf numFmtId="0" fontId="26" fillId="0" borderId="26" xfId="0" applyFont="1" applyBorder="1" applyAlignment="1" applyProtection="1">
      <alignment horizontal="center" vertical="center"/>
      <protection hidden="1"/>
    </xf>
    <xf numFmtId="0" fontId="19" fillId="2" borderId="22" xfId="1" applyFont="1" applyBorder="1" applyAlignment="1">
      <alignment horizontal="left" vertical="top"/>
      <protection locked="0"/>
    </xf>
    <xf numFmtId="0" fontId="19" fillId="2" borderId="42" xfId="1" applyFont="1" applyBorder="1" applyAlignment="1">
      <alignment horizontal="left" vertical="top"/>
      <protection locked="0"/>
    </xf>
    <xf numFmtId="0" fontId="14" fillId="0" borderId="39" xfId="0" applyFont="1" applyBorder="1" applyAlignment="1" applyProtection="1">
      <alignment horizontal="center" vertical="center"/>
      <protection hidden="1"/>
    </xf>
    <xf numFmtId="0" fontId="14" fillId="0" borderId="40" xfId="0" applyFont="1" applyBorder="1" applyAlignment="1" applyProtection="1">
      <alignment horizontal="center" vertical="center"/>
      <protection hidden="1"/>
    </xf>
    <xf numFmtId="0" fontId="14" fillId="0" borderId="13" xfId="0" applyFont="1" applyBorder="1" applyAlignment="1" applyProtection="1">
      <alignment horizontal="center" vertical="center"/>
      <protection hidden="1"/>
    </xf>
    <xf numFmtId="0" fontId="14" fillId="0" borderId="14" xfId="0" applyFont="1" applyBorder="1" applyAlignment="1" applyProtection="1">
      <alignment horizontal="center" vertical="center"/>
      <protection hidden="1"/>
    </xf>
    <xf numFmtId="0" fontId="25" fillId="0" borderId="13" xfId="0" applyFont="1" applyBorder="1" applyAlignment="1" applyProtection="1">
      <alignment horizontal="center"/>
      <protection hidden="1"/>
    </xf>
    <xf numFmtId="0" fontId="25" fillId="0" borderId="14" xfId="0" applyFont="1" applyBorder="1" applyAlignment="1" applyProtection="1">
      <alignment horizontal="center"/>
      <protection hidden="1"/>
    </xf>
    <xf numFmtId="0" fontId="10" fillId="0" borderId="0" xfId="0" applyFont="1" applyAlignment="1" applyProtection="1">
      <alignment horizontal="center"/>
      <protection hidden="1"/>
    </xf>
    <xf numFmtId="0" fontId="15" fillId="0" borderId="0" xfId="0" applyFont="1" applyAlignment="1" applyProtection="1">
      <alignment horizontal="center"/>
      <protection hidden="1"/>
    </xf>
    <xf numFmtId="165" fontId="0" fillId="0" borderId="30" xfId="0" applyNumberFormat="1" applyBorder="1" applyAlignment="1" applyProtection="1">
      <alignment horizontal="left"/>
      <protection hidden="1"/>
    </xf>
    <xf numFmtId="165" fontId="0" fillId="0" borderId="31" xfId="0" applyNumberFormat="1" applyBorder="1" applyAlignment="1" applyProtection="1">
      <alignment horizontal="left"/>
      <protection hidden="1"/>
    </xf>
    <xf numFmtId="165" fontId="0" fillId="0" borderId="32" xfId="0" applyNumberFormat="1" applyBorder="1" applyAlignment="1" applyProtection="1">
      <alignment horizontal="left"/>
      <protection hidden="1"/>
    </xf>
    <xf numFmtId="165" fontId="0" fillId="0" borderId="34" xfId="0" applyNumberFormat="1" applyBorder="1" applyAlignment="1" applyProtection="1">
      <alignment horizontal="left"/>
      <protection hidden="1"/>
    </xf>
    <xf numFmtId="165" fontId="0" fillId="0" borderId="35" xfId="0" applyNumberFormat="1" applyBorder="1" applyAlignment="1" applyProtection="1">
      <alignment horizontal="left"/>
      <protection hidden="1"/>
    </xf>
    <xf numFmtId="165" fontId="0" fillId="0" borderId="36" xfId="0" applyNumberFormat="1" applyBorder="1" applyAlignment="1" applyProtection="1">
      <alignment horizontal="left"/>
      <protection hidden="1"/>
    </xf>
    <xf numFmtId="0" fontId="2" fillId="0" borderId="4" xfId="0" applyFont="1" applyBorder="1" applyAlignment="1" applyProtection="1">
      <alignment horizontal="left" vertical="top" wrapText="1"/>
      <protection hidden="1"/>
    </xf>
    <xf numFmtId="0" fontId="2" fillId="0" borderId="5" xfId="0" applyFont="1" applyBorder="1" applyAlignment="1" applyProtection="1">
      <alignment horizontal="left" vertical="top" wrapText="1"/>
      <protection hidden="1"/>
    </xf>
    <xf numFmtId="0" fontId="2" fillId="0" borderId="2" xfId="0" applyFont="1" applyBorder="1" applyAlignment="1" applyProtection="1">
      <alignment horizontal="left" vertical="top" wrapText="1"/>
      <protection hidden="1"/>
    </xf>
    <xf numFmtId="0" fontId="2" fillId="0" borderId="6" xfId="0" applyFont="1" applyBorder="1" applyAlignment="1" applyProtection="1">
      <alignment horizontal="left" vertical="top" wrapText="1"/>
      <protection hidden="1"/>
    </xf>
    <xf numFmtId="0" fontId="2" fillId="0" borderId="0" xfId="0" applyFont="1" applyAlignment="1" applyProtection="1">
      <alignment horizontal="left" vertical="top" wrapText="1"/>
      <protection hidden="1"/>
    </xf>
    <xf numFmtId="0" fontId="2" fillId="0" borderId="7" xfId="0" applyFont="1" applyBorder="1" applyAlignment="1" applyProtection="1">
      <alignment horizontal="left" vertical="top" wrapText="1"/>
      <protection hidden="1"/>
    </xf>
    <xf numFmtId="165" fontId="0" fillId="0" borderId="23" xfId="0" applyNumberFormat="1" applyBorder="1" applyAlignment="1" applyProtection="1">
      <alignment horizontal="left"/>
      <protection hidden="1"/>
    </xf>
    <xf numFmtId="165" fontId="0" fillId="0" borderId="1" xfId="0" applyNumberFormat="1" applyBorder="1" applyAlignment="1" applyProtection="1">
      <alignment horizontal="left"/>
      <protection hidden="1"/>
    </xf>
    <xf numFmtId="165" fontId="0" fillId="0" borderId="24" xfId="0" applyNumberFormat="1" applyBorder="1" applyAlignment="1" applyProtection="1">
      <alignment horizontal="left"/>
      <protection hidden="1"/>
    </xf>
    <xf numFmtId="0" fontId="25" fillId="0" borderId="5" xfId="0" applyFont="1" applyBorder="1" applyAlignment="1" applyProtection="1">
      <alignment horizontal="center"/>
      <protection hidden="1"/>
    </xf>
    <xf numFmtId="0" fontId="25" fillId="0" borderId="2" xfId="0" applyFont="1" applyBorder="1" applyAlignment="1" applyProtection="1">
      <alignment horizontal="center"/>
      <protection hidden="1"/>
    </xf>
    <xf numFmtId="0" fontId="12" fillId="0" borderId="16" xfId="0" applyFont="1" applyBorder="1" applyAlignment="1" applyProtection="1">
      <alignment horizontal="left" vertical="center"/>
      <protection hidden="1"/>
    </xf>
    <xf numFmtId="0" fontId="12" fillId="0" borderId="13" xfId="0" applyFont="1" applyBorder="1" applyAlignment="1" applyProtection="1">
      <alignment horizontal="left" vertical="center"/>
      <protection hidden="1"/>
    </xf>
    <xf numFmtId="0" fontId="12" fillId="0" borderId="17" xfId="0" applyFont="1" applyBorder="1" applyAlignment="1" applyProtection="1">
      <alignment horizontal="left" vertical="center"/>
      <protection hidden="1"/>
    </xf>
    <xf numFmtId="0" fontId="18" fillId="2" borderId="11" xfId="1" applyFont="1" applyBorder="1" applyAlignment="1">
      <alignment horizontal="left" vertical="top" wrapText="1"/>
      <protection locked="0"/>
    </xf>
    <xf numFmtId="0" fontId="18" fillId="2" borderId="3" xfId="1" applyFont="1" applyAlignment="1">
      <alignment horizontal="left" vertical="top" wrapText="1"/>
      <protection locked="0"/>
    </xf>
    <xf numFmtId="0" fontId="18" fillId="2" borderId="12" xfId="1" applyFont="1" applyBorder="1" applyAlignment="1">
      <alignment horizontal="left" vertical="top" wrapText="1"/>
      <protection locked="0"/>
    </xf>
    <xf numFmtId="0" fontId="12" fillId="0" borderId="37" xfId="0" applyFont="1" applyBorder="1" applyAlignment="1" applyProtection="1">
      <alignment horizontal="left"/>
      <protection hidden="1"/>
    </xf>
    <xf numFmtId="0" fontId="12" fillId="0" borderId="25" xfId="0" applyFont="1" applyBorder="1" applyAlignment="1" applyProtection="1">
      <alignment horizontal="left"/>
      <protection hidden="1"/>
    </xf>
    <xf numFmtId="0" fontId="12" fillId="0" borderId="38" xfId="0" applyFont="1" applyBorder="1" applyAlignment="1" applyProtection="1">
      <alignment horizontal="left"/>
      <protection hidden="1"/>
    </xf>
    <xf numFmtId="0" fontId="0" fillId="0" borderId="0" xfId="0" applyProtection="1">
      <protection hidden="1"/>
    </xf>
    <xf numFmtId="0" fontId="25" fillId="0" borderId="0" xfId="0" applyFont="1" applyAlignment="1" applyProtection="1">
      <alignment horizontal="center" vertical="center"/>
      <protection hidden="1"/>
    </xf>
    <xf numFmtId="0" fontId="25" fillId="0" borderId="7" xfId="0" applyFont="1" applyBorder="1" applyAlignment="1" applyProtection="1">
      <alignment horizontal="center" vertical="center"/>
      <protection hidden="1"/>
    </xf>
    <xf numFmtId="0" fontId="0" fillId="0" borderId="74" xfId="0" applyBorder="1" applyAlignment="1">
      <alignment horizontal="center"/>
    </xf>
    <xf numFmtId="0" fontId="0" fillId="0" borderId="75" xfId="0" applyBorder="1" applyAlignment="1">
      <alignment horizontal="center"/>
    </xf>
    <xf numFmtId="0" fontId="18" fillId="2" borderId="81" xfId="1" applyFont="1" applyBorder="1" applyAlignment="1">
      <alignment horizontal="left" vertical="top" wrapText="1"/>
      <protection locked="0"/>
    </xf>
    <xf numFmtId="0" fontId="18" fillId="2" borderId="82" xfId="1" applyFont="1" applyBorder="1" applyAlignment="1">
      <alignment horizontal="left" vertical="top" wrapText="1"/>
      <protection locked="0"/>
    </xf>
    <xf numFmtId="0" fontId="5" fillId="2" borderId="43" xfId="1" applyBorder="1" applyAlignment="1">
      <alignment horizontal="left" wrapText="1"/>
      <protection locked="0"/>
    </xf>
    <xf numFmtId="0" fontId="5" fillId="2" borderId="25" xfId="1" applyBorder="1" applyAlignment="1">
      <alignment horizontal="left" wrapText="1"/>
      <protection locked="0"/>
    </xf>
    <xf numFmtId="0" fontId="5" fillId="2" borderId="38" xfId="1" applyBorder="1" applyAlignment="1">
      <alignment horizontal="left" wrapText="1"/>
      <protection locked="0"/>
    </xf>
    <xf numFmtId="0" fontId="5" fillId="2" borderId="70" xfId="1" applyBorder="1" applyAlignment="1">
      <alignment horizontal="left" wrapText="1"/>
      <protection locked="0"/>
    </xf>
    <xf numFmtId="0" fontId="5" fillId="2" borderId="71" xfId="1" applyBorder="1" applyAlignment="1">
      <alignment horizontal="left" wrapText="1"/>
      <protection locked="0"/>
    </xf>
    <xf numFmtId="0" fontId="5" fillId="2" borderId="72" xfId="1" applyBorder="1" applyAlignment="1">
      <alignment horizontal="left" wrapText="1"/>
      <protection locked="0"/>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2" xfId="0" applyFont="1" applyBorder="1" applyAlignment="1">
      <alignment horizontal="center" vertical="center"/>
    </xf>
    <xf numFmtId="0" fontId="16" fillId="0" borderId="6" xfId="0" applyFont="1" applyBorder="1" applyAlignment="1">
      <alignment horizontal="center" vertical="center"/>
    </xf>
    <xf numFmtId="0" fontId="16" fillId="0" borderId="0" xfId="0" applyFont="1" applyAlignment="1">
      <alignment horizontal="center" vertical="center"/>
    </xf>
    <xf numFmtId="0" fontId="16" fillId="0" borderId="7" xfId="0" applyFont="1" applyBorder="1" applyAlignment="1">
      <alignment horizontal="center" vertical="center"/>
    </xf>
    <xf numFmtId="0" fontId="21" fillId="5" borderId="6" xfId="0" quotePrefix="1" applyFont="1" applyFill="1" applyBorder="1" applyAlignment="1">
      <alignment horizontal="left" vertical="top" wrapText="1"/>
    </xf>
    <xf numFmtId="0" fontId="21" fillId="5" borderId="0" xfId="0" applyFont="1" applyFill="1" applyAlignment="1">
      <alignment horizontal="left" vertical="top" wrapText="1"/>
    </xf>
    <xf numFmtId="0" fontId="21" fillId="5" borderId="7" xfId="0" applyFont="1" applyFill="1" applyBorder="1" applyAlignment="1">
      <alignment horizontal="left" vertical="top" wrapText="1"/>
    </xf>
    <xf numFmtId="0" fontId="37" fillId="5" borderId="23" xfId="3" quotePrefix="1" applyFont="1" applyFill="1" applyBorder="1" applyAlignment="1" applyProtection="1">
      <alignment horizontal="left" vertical="top" wrapText="1"/>
    </xf>
    <xf numFmtId="0" fontId="37" fillId="5" borderId="1" xfId="3" applyFont="1" applyFill="1" applyBorder="1" applyAlignment="1" applyProtection="1">
      <alignment horizontal="left" vertical="top" wrapText="1"/>
    </xf>
    <xf numFmtId="0" fontId="37" fillId="5" borderId="24" xfId="3" applyFont="1" applyFill="1" applyBorder="1" applyAlignment="1" applyProtection="1">
      <alignment horizontal="left" vertical="top" wrapText="1"/>
    </xf>
    <xf numFmtId="49" fontId="5" fillId="2" borderId="22" xfId="1" applyNumberFormat="1" applyBorder="1" applyAlignment="1">
      <alignment horizontal="left"/>
      <protection locked="0"/>
    </xf>
    <xf numFmtId="49" fontId="5" fillId="2" borderId="42" xfId="1" applyNumberFormat="1" applyBorder="1" applyAlignment="1">
      <alignment horizontal="left"/>
      <protection locked="0"/>
    </xf>
    <xf numFmtId="0" fontId="0" fillId="0" borderId="43" xfId="0" applyBorder="1"/>
    <xf numFmtId="0" fontId="0" fillId="0" borderId="25" xfId="0" applyBorder="1"/>
    <xf numFmtId="0" fontId="0" fillId="0" borderId="38" xfId="0" applyBorder="1"/>
    <xf numFmtId="0" fontId="33" fillId="0" borderId="0" xfId="0" applyFont="1" applyAlignment="1" applyProtection="1">
      <alignment horizontal="right"/>
      <protection hidden="1"/>
    </xf>
    <xf numFmtId="0" fontId="33" fillId="0" borderId="8" xfId="0" applyFont="1" applyBorder="1" applyAlignment="1" applyProtection="1">
      <alignment horizontal="right"/>
      <protection hidden="1"/>
    </xf>
    <xf numFmtId="0" fontId="4" fillId="0" borderId="50" xfId="0" applyFont="1" applyBorder="1" applyAlignment="1" applyProtection="1">
      <alignment horizontal="center"/>
      <protection hidden="1"/>
    </xf>
    <xf numFmtId="0" fontId="4" fillId="0" borderId="51" xfId="0" applyFont="1" applyBorder="1" applyAlignment="1" applyProtection="1">
      <alignment horizontal="center"/>
      <protection hidden="1"/>
    </xf>
    <xf numFmtId="0" fontId="4" fillId="0" borderId="52" xfId="0" applyFont="1" applyBorder="1" applyAlignment="1" applyProtection="1">
      <alignment horizontal="center"/>
      <protection hidden="1"/>
    </xf>
    <xf numFmtId="0" fontId="16" fillId="0" borderId="0" xfId="0" applyFont="1" applyAlignment="1" applyProtection="1">
      <alignment horizontal="center" vertical="top"/>
      <protection hidden="1"/>
    </xf>
    <xf numFmtId="0" fontId="21" fillId="5" borderId="0" xfId="0" quotePrefix="1" applyFont="1" applyFill="1" applyAlignment="1" applyProtection="1">
      <alignment horizontal="left" vertical="top" wrapText="1"/>
      <protection hidden="1"/>
    </xf>
    <xf numFmtId="0" fontId="21" fillId="5" borderId="0" xfId="0" applyFont="1" applyFill="1" applyAlignment="1" applyProtection="1">
      <alignment horizontal="left" vertical="top" wrapText="1"/>
      <protection hidden="1"/>
    </xf>
  </cellXfs>
  <cellStyles count="6">
    <cellStyle name="Calculation" xfId="2" builtinId="22" customBuiltin="1"/>
    <cellStyle name="Comma" xfId="5" builtinId="3"/>
    <cellStyle name="Hyperlink" xfId="3" builtinId="8"/>
    <cellStyle name="Input" xfId="1" builtinId="20" customBuiltin="1"/>
    <cellStyle name="Normal" xfId="0" builtinId="0"/>
    <cellStyle name="Per cent" xfId="4" builtinId="5"/>
  </cellStyles>
  <dxfs count="9">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3" tint="0.59996337778862885"/>
        </patternFill>
      </fill>
    </dxf>
    <dxf>
      <fill>
        <patternFill>
          <bgColor theme="0"/>
        </patternFill>
      </fill>
      <border>
        <left/>
        <right/>
        <top/>
        <bottom/>
      </border>
    </dxf>
    <dxf>
      <fill>
        <patternFill>
          <bgColor theme="0"/>
        </patternFill>
      </fill>
      <border>
        <left/>
        <right/>
        <top/>
        <bottom/>
        <vertical/>
        <horizontal/>
      </border>
    </dxf>
    <dxf>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0"/>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hyperlink" Target="https://kurser.dtu.dk/course/2024-2025/27020" TargetMode="External"/><Relationship Id="rId3" Type="http://schemas.openxmlformats.org/officeDocument/2006/relationships/hyperlink" Target="#GPA!R57"/><Relationship Id="rId7" Type="http://schemas.openxmlformats.org/officeDocument/2006/relationships/hyperlink" Target="https://kurser.dtu.dk/course/2024-2025/26020" TargetMode="External"/><Relationship Id="rId2" Type="http://schemas.openxmlformats.org/officeDocument/2006/relationships/hyperlink" Target="#GPA!A57"/><Relationship Id="rId1" Type="http://schemas.openxmlformats.org/officeDocument/2006/relationships/hyperlink" Target="https://www.dtu.dk/english/education/graduate/admission-and-deadlines/application_procedure/apply/qualifications_mapping/faq-mandatory-template" TargetMode="External"/><Relationship Id="rId6" Type="http://schemas.openxmlformats.org/officeDocument/2006/relationships/hyperlink" Target="https://kurser.dtu.dk/course/2024-2025/10060" TargetMode="External"/><Relationship Id="rId11" Type="http://schemas.openxmlformats.org/officeDocument/2006/relationships/image" Target="../media/image2.png"/><Relationship Id="rId5" Type="http://schemas.openxmlformats.org/officeDocument/2006/relationships/image" Target="../media/image1.png"/><Relationship Id="rId10" Type="http://schemas.openxmlformats.org/officeDocument/2006/relationships/hyperlink" Target="https://kurser.dtu.dk/course/2024-2025/41011" TargetMode="External"/><Relationship Id="rId4" Type="http://schemas.openxmlformats.org/officeDocument/2006/relationships/hyperlink" Target="#GPA!A208"/><Relationship Id="rId9" Type="http://schemas.openxmlformats.org/officeDocument/2006/relationships/hyperlink" Target="https://kurser.dtu.dk/course/2024-2025/41031" TargetMode="External"/></Relationships>
</file>

<file path=xl/drawings/drawing1.xml><?xml version="1.0" encoding="utf-8"?>
<xdr:wsDr xmlns:xdr="http://schemas.openxmlformats.org/drawingml/2006/spreadsheetDrawing" xmlns:a="http://schemas.openxmlformats.org/drawingml/2006/main">
  <xdr:twoCellAnchor>
    <xdr:from>
      <xdr:col>6</xdr:col>
      <xdr:colOff>171450</xdr:colOff>
      <xdr:row>27</xdr:row>
      <xdr:rowOff>142876</xdr:rowOff>
    </xdr:from>
    <xdr:to>
      <xdr:col>8</xdr:col>
      <xdr:colOff>581025</xdr:colOff>
      <xdr:row>29</xdr:row>
      <xdr:rowOff>38101</xdr:rowOff>
    </xdr:to>
    <xdr:sp macro="" textlink="">
      <xdr:nvSpPr>
        <xdr:cNvPr id="3" name="TextBox 2">
          <a:hlinkClick xmlns:r="http://schemas.openxmlformats.org/officeDocument/2006/relationships" r:id="rId1"/>
          <a:extLst>
            <a:ext uri="{FF2B5EF4-FFF2-40B4-BE49-F238E27FC236}">
              <a16:creationId xmlns:a16="http://schemas.microsoft.com/office/drawing/2014/main" id="{FE6C78E7-A203-427E-98F9-24BBBB949710}"/>
            </a:ext>
          </a:extLst>
        </xdr:cNvPr>
        <xdr:cNvSpPr txBox="1"/>
      </xdr:nvSpPr>
      <xdr:spPr>
        <a:xfrm>
          <a:off x="7896225" y="7353301"/>
          <a:ext cx="2505075"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GB" sz="1400" b="0">
              <a:solidFill>
                <a:schemeClr val="tx1"/>
              </a:solidFill>
              <a:latin typeface="+mj-lt"/>
              <a:ea typeface="+mn-ea"/>
              <a:cs typeface="+mn-cs"/>
            </a:rPr>
            <a:t>Doubts? </a:t>
          </a:r>
          <a:r>
            <a:rPr lang="en-GB" sz="1400" b="1">
              <a:solidFill>
                <a:schemeClr val="bg1"/>
              </a:solidFill>
              <a:latin typeface="+mj-lt"/>
              <a:ea typeface="+mn-ea"/>
              <a:cs typeface="+mn-cs"/>
            </a:rPr>
            <a:t>Check our FAQ</a:t>
          </a:r>
        </a:p>
      </xdr:txBody>
    </xdr:sp>
    <xdr:clientData/>
  </xdr:twoCellAnchor>
  <xdr:twoCellAnchor>
    <xdr:from>
      <xdr:col>0</xdr:col>
      <xdr:colOff>161924</xdr:colOff>
      <xdr:row>25</xdr:row>
      <xdr:rowOff>104776</xdr:rowOff>
    </xdr:from>
    <xdr:to>
      <xdr:col>4</xdr:col>
      <xdr:colOff>447675</xdr:colOff>
      <xdr:row>27</xdr:row>
      <xdr:rowOff>1</xdr:rowOff>
    </xdr:to>
    <xdr:sp macro="" textlink="">
      <xdr:nvSpPr>
        <xdr:cNvPr id="4" name="TextBox 3">
          <a:hlinkClick xmlns:r="http://schemas.openxmlformats.org/officeDocument/2006/relationships" r:id="rId2"/>
          <a:extLst>
            <a:ext uri="{FF2B5EF4-FFF2-40B4-BE49-F238E27FC236}">
              <a16:creationId xmlns:a16="http://schemas.microsoft.com/office/drawing/2014/main" id="{8AE122BA-2BB0-4E9B-8392-FB758E8E672D}"/>
            </a:ext>
          </a:extLst>
        </xdr:cNvPr>
        <xdr:cNvSpPr txBox="1"/>
      </xdr:nvSpPr>
      <xdr:spPr>
        <a:xfrm>
          <a:off x="161924" y="6934201"/>
          <a:ext cx="6581776"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400" b="0">
              <a:solidFill>
                <a:schemeClr val="tx1"/>
              </a:solidFill>
              <a:latin typeface="+mj-lt"/>
            </a:rPr>
            <a:t>Fill</a:t>
          </a:r>
          <a:r>
            <a:rPr lang="en-GB" sz="1400" b="0" baseline="0">
              <a:solidFill>
                <a:schemeClr val="tx2">
                  <a:lumMod val="60000"/>
                  <a:lumOff val="40000"/>
                </a:schemeClr>
              </a:solidFill>
              <a:latin typeface="+mj-lt"/>
            </a:rPr>
            <a:t> </a:t>
          </a:r>
          <a:r>
            <a:rPr lang="en-GB" sz="1400" b="1" baseline="0">
              <a:solidFill>
                <a:schemeClr val="bg1"/>
              </a:solidFill>
              <a:latin typeface="+mj-lt"/>
            </a:rPr>
            <a:t>this table</a:t>
          </a:r>
          <a:r>
            <a:rPr lang="en-GB" sz="1400" b="0" baseline="0">
              <a:solidFill>
                <a:schemeClr val="bg1"/>
              </a:solidFill>
              <a:latin typeface="+mj-lt"/>
            </a:rPr>
            <a:t> </a:t>
          </a:r>
          <a:r>
            <a:rPr lang="en-GB" sz="1400" b="0" baseline="0">
              <a:solidFill>
                <a:schemeClr val="tx1"/>
              </a:solidFill>
              <a:latin typeface="+mj-lt"/>
            </a:rPr>
            <a:t>with the Bachelor courses you already took (numerical grades only)!</a:t>
          </a:r>
          <a:endParaRPr lang="en-GB" sz="1400" b="0">
            <a:solidFill>
              <a:schemeClr val="tx1"/>
            </a:solidFill>
            <a:latin typeface="+mj-lt"/>
          </a:endParaRPr>
        </a:p>
      </xdr:txBody>
    </xdr:sp>
    <xdr:clientData/>
  </xdr:twoCellAnchor>
  <xdr:twoCellAnchor>
    <xdr:from>
      <xdr:col>4</xdr:col>
      <xdr:colOff>581025</xdr:colOff>
      <xdr:row>25</xdr:row>
      <xdr:rowOff>104776</xdr:rowOff>
    </xdr:from>
    <xdr:to>
      <xdr:col>10</xdr:col>
      <xdr:colOff>447675</xdr:colOff>
      <xdr:row>27</xdr:row>
      <xdr:rowOff>1</xdr:rowOff>
    </xdr:to>
    <xdr:sp macro="" textlink="">
      <xdr:nvSpPr>
        <xdr:cNvPr id="5" name="TextBox 4">
          <a:hlinkClick xmlns:r="http://schemas.openxmlformats.org/officeDocument/2006/relationships" r:id="rId3"/>
          <a:extLst>
            <a:ext uri="{FF2B5EF4-FFF2-40B4-BE49-F238E27FC236}">
              <a16:creationId xmlns:a16="http://schemas.microsoft.com/office/drawing/2014/main" id="{D4DA75A8-3BB3-4DD2-B2B4-EDB026A9371A}"/>
            </a:ext>
          </a:extLst>
        </xdr:cNvPr>
        <xdr:cNvSpPr txBox="1"/>
      </xdr:nvSpPr>
      <xdr:spPr>
        <a:xfrm>
          <a:off x="6877050" y="6934201"/>
          <a:ext cx="4714875"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GB" sz="1400" b="0">
              <a:solidFill>
                <a:schemeClr val="tx1"/>
              </a:solidFill>
              <a:latin typeface="+mj-lt"/>
              <a:ea typeface="+mn-ea"/>
              <a:cs typeface="+mn-cs"/>
            </a:rPr>
            <a:t>Are you also still taking Bachelor courses? </a:t>
          </a:r>
          <a:r>
            <a:rPr lang="en-GB" sz="1400" b="1">
              <a:solidFill>
                <a:schemeClr val="bg1"/>
              </a:solidFill>
              <a:latin typeface="+mj-lt"/>
              <a:ea typeface="+mn-ea"/>
              <a:cs typeface="+mn-cs"/>
            </a:rPr>
            <a:t>Fill this table!</a:t>
          </a:r>
        </a:p>
      </xdr:txBody>
    </xdr:sp>
    <xdr:clientData/>
  </xdr:twoCellAnchor>
  <xdr:twoCellAnchor>
    <xdr:from>
      <xdr:col>0</xdr:col>
      <xdr:colOff>152399</xdr:colOff>
      <xdr:row>27</xdr:row>
      <xdr:rowOff>142875</xdr:rowOff>
    </xdr:from>
    <xdr:to>
      <xdr:col>4</xdr:col>
      <xdr:colOff>304800</xdr:colOff>
      <xdr:row>29</xdr:row>
      <xdr:rowOff>38100</xdr:rowOff>
    </xdr:to>
    <xdr:sp macro="" textlink="">
      <xdr:nvSpPr>
        <xdr:cNvPr id="6" name="TextBox 5">
          <a:hlinkClick xmlns:r="http://schemas.openxmlformats.org/officeDocument/2006/relationships" r:id="rId4"/>
          <a:extLst>
            <a:ext uri="{FF2B5EF4-FFF2-40B4-BE49-F238E27FC236}">
              <a16:creationId xmlns:a16="http://schemas.microsoft.com/office/drawing/2014/main" id="{6E83E28F-9F02-49C9-9FE7-B88782DC7D06}"/>
            </a:ext>
          </a:extLst>
        </xdr:cNvPr>
        <xdr:cNvSpPr txBox="1"/>
      </xdr:nvSpPr>
      <xdr:spPr>
        <a:xfrm>
          <a:off x="152399" y="7353300"/>
          <a:ext cx="6448426"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GB" sz="1400" b="0">
              <a:solidFill>
                <a:schemeClr val="tx1"/>
              </a:solidFill>
              <a:latin typeface="+mj-lt"/>
              <a:ea typeface="+mn-ea"/>
              <a:cs typeface="+mn-cs"/>
            </a:rPr>
            <a:t>Are your courses Pass/Fail? Or did you get a letter instead? </a:t>
          </a:r>
          <a:r>
            <a:rPr lang="en-GB" sz="1400" b="1">
              <a:solidFill>
                <a:schemeClr val="bg1"/>
              </a:solidFill>
              <a:latin typeface="+mj-lt"/>
              <a:ea typeface="+mn-ea"/>
              <a:cs typeface="+mn-cs"/>
            </a:rPr>
            <a:t>Fill this table!</a:t>
          </a:r>
        </a:p>
      </xdr:txBody>
    </xdr:sp>
    <xdr:clientData/>
  </xdr:twoCellAnchor>
  <xdr:twoCellAnchor editAs="oneCell">
    <xdr:from>
      <xdr:col>0</xdr:col>
      <xdr:colOff>133350</xdr:colOff>
      <xdr:row>0</xdr:row>
      <xdr:rowOff>142875</xdr:rowOff>
    </xdr:from>
    <xdr:to>
      <xdr:col>0</xdr:col>
      <xdr:colOff>718324</xdr:colOff>
      <xdr:row>5</xdr:row>
      <xdr:rowOff>171450</xdr:rowOff>
    </xdr:to>
    <xdr:pic>
      <xdr:nvPicPr>
        <xdr:cNvPr id="10" name="Picture 9">
          <a:extLst>
            <a:ext uri="{FF2B5EF4-FFF2-40B4-BE49-F238E27FC236}">
              <a16:creationId xmlns:a16="http://schemas.microsoft.com/office/drawing/2014/main" id="{7B8E5DD1-F001-426F-A5F0-683A304BDFB8}"/>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33350" y="142875"/>
          <a:ext cx="584974" cy="981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276228</xdr:colOff>
      <xdr:row>36</xdr:row>
      <xdr:rowOff>190498</xdr:rowOff>
    </xdr:from>
    <xdr:to>
      <xdr:col>4</xdr:col>
      <xdr:colOff>523878</xdr:colOff>
      <xdr:row>36</xdr:row>
      <xdr:rowOff>190498</xdr:rowOff>
    </xdr:to>
    <xdr:grpSp>
      <xdr:nvGrpSpPr>
        <xdr:cNvPr id="15" name="Group 14">
          <a:extLst>
            <a:ext uri="{FF2B5EF4-FFF2-40B4-BE49-F238E27FC236}">
              <a16:creationId xmlns:a16="http://schemas.microsoft.com/office/drawing/2014/main" id="{7E1845B4-3840-4FC8-A666-843F9F2F7163}"/>
            </a:ext>
          </a:extLst>
        </xdr:cNvPr>
        <xdr:cNvGrpSpPr/>
      </xdr:nvGrpSpPr>
      <xdr:grpSpPr>
        <a:xfrm rot="16200000">
          <a:off x="6696078" y="9239248"/>
          <a:ext cx="0" cy="247650"/>
          <a:chOff x="10458450" y="5986462"/>
          <a:chExt cx="1857375" cy="247650"/>
        </a:xfrm>
      </xdr:grpSpPr>
      <xdr:sp macro="" textlink="">
        <xdr:nvSpPr>
          <xdr:cNvPr id="16" name="TextBox 15">
            <a:hlinkClick xmlns:r="http://schemas.openxmlformats.org/officeDocument/2006/relationships" r:id="rId6"/>
            <a:extLst>
              <a:ext uri="{FF2B5EF4-FFF2-40B4-BE49-F238E27FC236}">
                <a16:creationId xmlns:a16="http://schemas.microsoft.com/office/drawing/2014/main" id="{E8982E66-947A-A246-8A21-504C6010BC9F}"/>
              </a:ext>
            </a:extLst>
          </xdr:cNvPr>
          <xdr:cNvSpPr txBox="1"/>
        </xdr:nvSpPr>
        <xdr:spPr>
          <a:xfrm>
            <a:off x="10458450" y="5986462"/>
            <a:ext cx="6000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rgbClr val="3366FF"/>
                </a:solidFill>
              </a:rPr>
              <a:t>10060</a:t>
            </a:r>
          </a:p>
        </xdr:txBody>
      </xdr:sp>
      <xdr:sp macro="" textlink="">
        <xdr:nvSpPr>
          <xdr:cNvPr id="17" name="TextBox 16">
            <a:hlinkClick xmlns:r="http://schemas.openxmlformats.org/officeDocument/2006/relationships" r:id="rId7"/>
            <a:extLst>
              <a:ext uri="{FF2B5EF4-FFF2-40B4-BE49-F238E27FC236}">
                <a16:creationId xmlns:a16="http://schemas.microsoft.com/office/drawing/2014/main" id="{9823540F-4609-DFDF-D096-AA89B109FE84}"/>
              </a:ext>
            </a:extLst>
          </xdr:cNvPr>
          <xdr:cNvSpPr txBox="1"/>
        </xdr:nvSpPr>
        <xdr:spPr>
          <a:xfrm>
            <a:off x="11087100" y="5986462"/>
            <a:ext cx="6000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rgbClr val="3366FF"/>
                </a:solidFill>
              </a:rPr>
              <a:t>26020</a:t>
            </a:r>
          </a:p>
        </xdr:txBody>
      </xdr:sp>
      <xdr:sp macro="" textlink="">
        <xdr:nvSpPr>
          <xdr:cNvPr id="18" name="TextBox 17">
            <a:hlinkClick xmlns:r="http://schemas.openxmlformats.org/officeDocument/2006/relationships" r:id="rId8"/>
            <a:extLst>
              <a:ext uri="{FF2B5EF4-FFF2-40B4-BE49-F238E27FC236}">
                <a16:creationId xmlns:a16="http://schemas.microsoft.com/office/drawing/2014/main" id="{4BC2B7A3-92EB-8D25-DB58-42A6E21A21A4}"/>
              </a:ext>
            </a:extLst>
          </xdr:cNvPr>
          <xdr:cNvSpPr txBox="1"/>
        </xdr:nvSpPr>
        <xdr:spPr>
          <a:xfrm>
            <a:off x="11715750" y="5986462"/>
            <a:ext cx="6000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rgbClr val="3366FF"/>
                </a:solidFill>
              </a:rPr>
              <a:t>27020</a:t>
            </a:r>
          </a:p>
        </xdr:txBody>
      </xdr:sp>
    </xdr:grpSp>
    <xdr:clientData/>
  </xdr:twoCellAnchor>
  <xdr:twoCellAnchor>
    <xdr:from>
      <xdr:col>8</xdr:col>
      <xdr:colOff>228613</xdr:colOff>
      <xdr:row>36</xdr:row>
      <xdr:rowOff>190498</xdr:rowOff>
    </xdr:from>
    <xdr:to>
      <xdr:col>8</xdr:col>
      <xdr:colOff>476263</xdr:colOff>
      <xdr:row>36</xdr:row>
      <xdr:rowOff>190498</xdr:rowOff>
    </xdr:to>
    <xdr:grpSp>
      <xdr:nvGrpSpPr>
        <xdr:cNvPr id="27" name="Group 26">
          <a:extLst>
            <a:ext uri="{FF2B5EF4-FFF2-40B4-BE49-F238E27FC236}">
              <a16:creationId xmlns:a16="http://schemas.microsoft.com/office/drawing/2014/main" id="{8D2233B8-2D5E-41D8-BA1F-4BCA3475BCC7}"/>
            </a:ext>
          </a:extLst>
        </xdr:cNvPr>
        <xdr:cNvGrpSpPr/>
      </xdr:nvGrpSpPr>
      <xdr:grpSpPr>
        <a:xfrm rot="16200000">
          <a:off x="10172713" y="9239248"/>
          <a:ext cx="0" cy="247650"/>
          <a:chOff x="10458450" y="5986462"/>
          <a:chExt cx="1228725" cy="247650"/>
        </a:xfrm>
      </xdr:grpSpPr>
      <xdr:sp macro="" textlink="">
        <xdr:nvSpPr>
          <xdr:cNvPr id="28" name="TextBox 27">
            <a:hlinkClick xmlns:r="http://schemas.openxmlformats.org/officeDocument/2006/relationships" r:id="rId9"/>
            <a:extLst>
              <a:ext uri="{FF2B5EF4-FFF2-40B4-BE49-F238E27FC236}">
                <a16:creationId xmlns:a16="http://schemas.microsoft.com/office/drawing/2014/main" id="{29FD6C8A-E7D7-2BBA-EBAD-E1B57CD1AFE4}"/>
              </a:ext>
            </a:extLst>
          </xdr:cNvPr>
          <xdr:cNvSpPr txBox="1"/>
        </xdr:nvSpPr>
        <xdr:spPr>
          <a:xfrm>
            <a:off x="10458450" y="5986462"/>
            <a:ext cx="6000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rgbClr val="3366FF"/>
                </a:solidFill>
              </a:rPr>
              <a:t>41031</a:t>
            </a:r>
          </a:p>
        </xdr:txBody>
      </xdr:sp>
      <xdr:sp macro="" textlink="">
        <xdr:nvSpPr>
          <xdr:cNvPr id="29" name="TextBox 28">
            <a:hlinkClick xmlns:r="http://schemas.openxmlformats.org/officeDocument/2006/relationships" r:id="rId10"/>
            <a:extLst>
              <a:ext uri="{FF2B5EF4-FFF2-40B4-BE49-F238E27FC236}">
                <a16:creationId xmlns:a16="http://schemas.microsoft.com/office/drawing/2014/main" id="{DC2F9C88-7CAA-D447-77A7-664D2020D3C1}"/>
              </a:ext>
            </a:extLst>
          </xdr:cNvPr>
          <xdr:cNvSpPr txBox="1"/>
        </xdr:nvSpPr>
        <xdr:spPr>
          <a:xfrm>
            <a:off x="11087100" y="5986462"/>
            <a:ext cx="6000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rgbClr val="3366FF"/>
                </a:solidFill>
              </a:rPr>
              <a:t>41011</a:t>
            </a:r>
          </a:p>
        </xdr:txBody>
      </xdr:sp>
    </xdr:grpSp>
    <xdr:clientData/>
  </xdr:twoCellAnchor>
  <xdr:twoCellAnchor editAs="oneCell">
    <xdr:from>
      <xdr:col>10</xdr:col>
      <xdr:colOff>342900</xdr:colOff>
      <xdr:row>8</xdr:row>
      <xdr:rowOff>114300</xdr:rowOff>
    </xdr:from>
    <xdr:to>
      <xdr:col>11</xdr:col>
      <xdr:colOff>2542811</xdr:colOff>
      <xdr:row>12</xdr:row>
      <xdr:rowOff>38013</xdr:rowOff>
    </xdr:to>
    <xdr:pic>
      <xdr:nvPicPr>
        <xdr:cNvPr id="2" name="Picture 1">
          <a:extLst>
            <a:ext uri="{FF2B5EF4-FFF2-40B4-BE49-F238E27FC236}">
              <a16:creationId xmlns:a16="http://schemas.microsoft.com/office/drawing/2014/main" id="{F609FF11-1500-99E3-0C29-D88EAE3243B1}"/>
            </a:ext>
          </a:extLst>
        </xdr:cNvPr>
        <xdr:cNvPicPr>
          <a:picLocks noChangeAspect="1"/>
        </xdr:cNvPicPr>
      </xdr:nvPicPr>
      <xdr:blipFill>
        <a:blip xmlns:r="http://schemas.openxmlformats.org/officeDocument/2006/relationships" r:embed="rId11"/>
        <a:stretch>
          <a:fillRect/>
        </a:stretch>
      </xdr:blipFill>
      <xdr:spPr>
        <a:xfrm>
          <a:off x="11487150" y="3505200"/>
          <a:ext cx="2914286" cy="6952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otisk\Desktop\Work\Temporary\SoP\template_edi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tudk-my.sharepoint.com/AUS/Public/adm-aus-mscadmissions/MSc/Templates%20for%20Supporting%20Documents/MSC%20SOP/Template/Mechanical%20Engineering%20Spring%20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bba/Dropbox/Arbejde/Undervisning/MScIEM/Optag/O:/AUS/Public/adm-aus-mscadmissions/MSc/Templates%20for%20Supporting%20Documents/MSC%20SOP/Template/Mechanical%20Engineering%20Spring%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ri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mapping"/>
      <sheetName val="SOP"/>
      <sheetName val="Example"/>
      <sheetName val="Setup"/>
      <sheetName val="Countries"/>
    </sheetNames>
    <sheetDataSet>
      <sheetData sheetId="0"/>
      <sheetData sheetId="1"/>
      <sheetData sheetId="2"/>
      <sheetData sheetId="3">
        <row r="5">
          <cell r="B5" t="str">
            <v>Mathematics</v>
          </cell>
        </row>
        <row r="6">
          <cell r="B6" t="str">
            <v>Physics</v>
          </cell>
        </row>
        <row r="7">
          <cell r="B7" t="str">
            <v>Statics, strength of materials incl. continuum mechanics</v>
          </cell>
        </row>
        <row r="8">
          <cell r="B8" t="str">
            <v>Fluid mechanics, engineering thermodynamics, and heat transfer</v>
          </cell>
        </row>
        <row r="9">
          <cell r="B9" t="str">
            <v>Materials science, and production technology</v>
          </cell>
        </row>
        <row r="10">
          <cell r="B10" t="str">
            <v>Engineering design methodology</v>
          </cell>
        </row>
        <row r="11">
          <cell r="B11" t="str">
            <v>Computer programming (MatLab, Python, C or similar to the DTU-course 02631/02632/02633 with MatLab or Python)</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ries"/>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kurser.dtu.dk/course/2024-2025/42587" TargetMode="External"/><Relationship Id="rId7" Type="http://schemas.openxmlformats.org/officeDocument/2006/relationships/hyperlink" Target="https://kurser.dtu.dk/course/2024-2025/63852" TargetMode="External"/><Relationship Id="rId2" Type="http://schemas.openxmlformats.org/officeDocument/2006/relationships/hyperlink" Target="https://kurser.dtu.dk/course/2024-2025/42101" TargetMode="External"/><Relationship Id="rId1" Type="http://schemas.openxmlformats.org/officeDocument/2006/relationships/hyperlink" Target="http://kurser.dtu.dk/course/2021-2022/01035?menulanguage=en" TargetMode="External"/><Relationship Id="rId6" Type="http://schemas.openxmlformats.org/officeDocument/2006/relationships/hyperlink" Target="https://kurser.dtu.dk/course/2024-2025/42421" TargetMode="External"/><Relationship Id="rId5" Type="http://schemas.openxmlformats.org/officeDocument/2006/relationships/hyperlink" Target="https://kurser.dtu.dk/course/2024-2025/41619" TargetMode="External"/><Relationship Id="rId4" Type="http://schemas.openxmlformats.org/officeDocument/2006/relationships/hyperlink" Target="https://kurser.dtu.dk/course/2024-2025/42009"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kurser.dtu.dk/"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dtu.dk/english/Education/msc/Admission-and-deadlines/Language_test_requirem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pageSetUpPr fitToPage="1"/>
  </sheetPr>
  <dimension ref="A1:AA270"/>
  <sheetViews>
    <sheetView showGridLines="0" tabSelected="1" zoomScaleNormal="100" workbookViewId="0">
      <selection activeCell="A2" sqref="A2"/>
    </sheetView>
  </sheetViews>
  <sheetFormatPr defaultColWidth="9.140625" defaultRowHeight="14.25"/>
  <cols>
    <col min="1" max="1" width="61.85546875" style="135" customWidth="1"/>
    <col min="2" max="2" width="11" style="135" customWidth="1"/>
    <col min="3" max="3" width="10.85546875" style="135" customWidth="1"/>
    <col min="4" max="6" width="10.7109375" style="135" customWidth="1"/>
    <col min="7" max="7" width="18" style="135" customWidth="1"/>
    <col min="8" max="8" width="13.42578125" style="135" customWidth="1"/>
    <col min="9" max="9" width="10.7109375" style="135" customWidth="1"/>
    <col min="10" max="10" width="9.140625" style="135"/>
    <col min="11" max="11" width="10.7109375" style="135" customWidth="1"/>
    <col min="12" max="12" width="66" style="135" bestFit="1" customWidth="1"/>
    <col min="13" max="13" width="42.85546875" style="135" customWidth="1"/>
    <col min="14" max="14" width="9.140625" style="135"/>
    <col min="15" max="15" width="49.42578125" style="135" customWidth="1"/>
    <col min="16" max="16" width="50.7109375" style="135" bestFit="1" customWidth="1"/>
    <col min="17" max="25" width="9.140625" style="135"/>
    <col min="26" max="26" width="9.140625" style="164"/>
    <col min="27" max="16384" width="9.140625" style="135"/>
  </cols>
  <sheetData>
    <row r="1" spans="1:26" s="103" customFormat="1">
      <c r="Z1" s="104"/>
    </row>
    <row r="2" spans="1:26" s="103" customFormat="1">
      <c r="Z2" s="104"/>
    </row>
    <row r="3" spans="1:26" s="103" customFormat="1" ht="25.5">
      <c r="A3" s="165" t="s">
        <v>750</v>
      </c>
      <c r="B3" s="165"/>
      <c r="C3" s="165"/>
      <c r="D3" s="165"/>
      <c r="E3" s="165"/>
      <c r="F3" s="165"/>
      <c r="G3" s="165"/>
      <c r="H3" s="165"/>
      <c r="I3" s="165"/>
      <c r="M3" s="105"/>
      <c r="N3" s="105"/>
      <c r="Z3" s="104"/>
    </row>
    <row r="4" spans="1:26" s="103" customFormat="1" ht="15" customHeight="1">
      <c r="A4" s="186"/>
      <c r="B4" s="186"/>
      <c r="C4" s="186"/>
      <c r="D4" s="186"/>
      <c r="E4" s="186"/>
      <c r="F4" s="186"/>
      <c r="G4" s="186"/>
      <c r="H4" s="186"/>
      <c r="I4" s="186"/>
      <c r="J4" s="186"/>
      <c r="K4" s="106"/>
      <c r="L4" s="106"/>
      <c r="M4" s="105"/>
      <c r="N4" s="105"/>
      <c r="Z4" s="104"/>
    </row>
    <row r="5" spans="1:26" s="103" customFormat="1" ht="15" customHeight="1">
      <c r="A5" s="186"/>
      <c r="B5" s="186"/>
      <c r="C5" s="186"/>
      <c r="D5" s="186"/>
      <c r="E5" s="186"/>
      <c r="F5" s="186"/>
      <c r="G5" s="186"/>
      <c r="H5" s="186"/>
      <c r="I5" s="186"/>
      <c r="J5" s="186"/>
      <c r="K5" s="106"/>
      <c r="L5" s="106"/>
      <c r="M5" s="105"/>
      <c r="N5" s="105"/>
      <c r="Z5" s="104"/>
    </row>
    <row r="6" spans="1:26" s="103" customFormat="1" ht="15" customHeight="1">
      <c r="A6" s="186"/>
      <c r="B6" s="186"/>
      <c r="C6" s="186"/>
      <c r="D6" s="186"/>
      <c r="E6" s="186"/>
      <c r="F6" s="186"/>
      <c r="G6" s="186"/>
      <c r="H6" s="186"/>
      <c r="I6" s="186"/>
      <c r="J6" s="186"/>
      <c r="K6" s="106"/>
      <c r="L6" s="106"/>
      <c r="M6" s="105"/>
      <c r="N6" s="105"/>
      <c r="Z6" s="104"/>
    </row>
    <row r="7" spans="1:26" s="103" customFormat="1" ht="114.75" customHeight="1">
      <c r="A7" s="187" t="s">
        <v>548</v>
      </c>
      <c r="B7" s="187"/>
      <c r="C7" s="187"/>
      <c r="D7" s="187"/>
      <c r="E7" s="187"/>
      <c r="F7" s="187"/>
      <c r="G7" s="187"/>
      <c r="H7" s="187"/>
      <c r="I7" s="187"/>
      <c r="J7" s="187"/>
      <c r="K7" s="187"/>
      <c r="L7" s="187"/>
      <c r="M7" s="105"/>
      <c r="N7" s="105"/>
      <c r="Z7" s="104"/>
    </row>
    <row r="8" spans="1:26" s="107" customFormat="1" ht="53.25" customHeight="1">
      <c r="Z8" s="108"/>
    </row>
    <row r="9" spans="1:26" s="103" customFormat="1" ht="15.75" customHeight="1">
      <c r="A9" s="109" t="s">
        <v>549</v>
      </c>
      <c r="B9" s="110"/>
      <c r="C9" s="110"/>
      <c r="D9" s="110"/>
      <c r="E9" s="110"/>
      <c r="F9" s="110"/>
      <c r="G9" s="110"/>
      <c r="H9" s="110"/>
      <c r="I9" s="110"/>
      <c r="J9" s="110"/>
      <c r="K9" s="110"/>
      <c r="L9" s="104" t="s">
        <v>481</v>
      </c>
      <c r="M9" s="104"/>
      <c r="Z9" s="111" t="s">
        <v>478</v>
      </c>
    </row>
    <row r="10" spans="1:26" s="103" customFormat="1" ht="15">
      <c r="A10" s="103" t="s">
        <v>284</v>
      </c>
      <c r="B10" s="180"/>
      <c r="C10" s="180"/>
      <c r="D10" s="180"/>
      <c r="E10" s="180"/>
      <c r="F10" s="180"/>
      <c r="G10" s="180"/>
      <c r="H10" s="180"/>
      <c r="I10" s="180"/>
      <c r="J10" s="180"/>
      <c r="K10" s="112"/>
      <c r="L10" s="104" t="s">
        <v>401</v>
      </c>
      <c r="M10" s="104"/>
      <c r="N10" s="105"/>
      <c r="O10" s="105"/>
      <c r="P10" s="105"/>
      <c r="Q10" s="105"/>
      <c r="R10" s="105"/>
      <c r="S10" s="105"/>
      <c r="Z10" s="111" t="s">
        <v>479</v>
      </c>
    </row>
    <row r="11" spans="1:26" s="103" customFormat="1" ht="15">
      <c r="A11" s="103" t="s">
        <v>282</v>
      </c>
      <c r="B11" s="180"/>
      <c r="C11" s="180"/>
      <c r="D11" s="180"/>
      <c r="E11" s="180"/>
      <c r="F11" s="180"/>
      <c r="G11" s="180"/>
      <c r="H11" s="180"/>
      <c r="I11" s="180"/>
      <c r="J11" s="180"/>
      <c r="K11" s="112"/>
      <c r="L11" s="104" t="s">
        <v>402</v>
      </c>
      <c r="M11" s="104"/>
      <c r="N11" s="105"/>
      <c r="O11" s="105"/>
      <c r="P11" s="105"/>
      <c r="Q11" s="105"/>
      <c r="R11" s="105"/>
      <c r="S11" s="105"/>
      <c r="Z11" s="111" t="s">
        <v>480</v>
      </c>
    </row>
    <row r="12" spans="1:26" s="103" customFormat="1" ht="15">
      <c r="A12" s="103" t="s">
        <v>283</v>
      </c>
      <c r="B12" s="180"/>
      <c r="C12" s="180"/>
      <c r="D12" s="180"/>
      <c r="E12" s="180"/>
      <c r="F12" s="180"/>
      <c r="G12" s="180"/>
      <c r="H12" s="180"/>
      <c r="I12" s="180"/>
      <c r="J12" s="180"/>
      <c r="K12" s="112"/>
      <c r="L12" s="104" t="s">
        <v>550</v>
      </c>
      <c r="M12" s="104"/>
      <c r="N12" s="105"/>
      <c r="O12" s="105"/>
      <c r="P12" s="105"/>
      <c r="Q12" s="105"/>
      <c r="R12" s="105"/>
      <c r="S12" s="105"/>
      <c r="Z12" s="111" t="s">
        <v>481</v>
      </c>
    </row>
    <row r="13" spans="1:26" s="103" customFormat="1" ht="15">
      <c r="L13" s="104" t="s">
        <v>551</v>
      </c>
      <c r="N13" s="105"/>
      <c r="O13" s="105"/>
      <c r="P13" s="105"/>
      <c r="Q13" s="105"/>
      <c r="R13" s="105"/>
      <c r="S13" s="105"/>
      <c r="Z13" s="111" t="s">
        <v>0</v>
      </c>
    </row>
    <row r="14" spans="1:26" s="103" customFormat="1">
      <c r="A14" s="113" t="s">
        <v>552</v>
      </c>
      <c r="L14" s="104" t="s">
        <v>553</v>
      </c>
      <c r="N14" s="105"/>
      <c r="O14" s="105"/>
      <c r="P14" s="105"/>
      <c r="Q14" s="105"/>
      <c r="R14" s="105"/>
      <c r="S14" s="105"/>
      <c r="Z14" s="104"/>
    </row>
    <row r="15" spans="1:26" s="103" customFormat="1" ht="15">
      <c r="A15" s="103" t="s">
        <v>277</v>
      </c>
      <c r="B15" s="180"/>
      <c r="C15" s="180"/>
      <c r="D15" s="180"/>
      <c r="E15" s="180"/>
      <c r="F15" s="180"/>
      <c r="G15" s="180"/>
      <c r="H15" s="180"/>
      <c r="I15" s="180"/>
      <c r="J15" s="180"/>
      <c r="K15" s="112"/>
      <c r="L15" s="104"/>
      <c r="N15" s="105"/>
      <c r="O15" s="105"/>
      <c r="P15" s="105"/>
      <c r="Q15" s="105"/>
      <c r="R15" s="105"/>
      <c r="S15" s="105"/>
      <c r="Z15" s="104"/>
    </row>
    <row r="16" spans="1:26" s="103" customFormat="1" ht="15">
      <c r="A16" s="103" t="s">
        <v>482</v>
      </c>
      <c r="B16" s="180"/>
      <c r="C16" s="180"/>
      <c r="D16" s="180"/>
      <c r="E16" s="180"/>
      <c r="F16" s="180"/>
      <c r="G16" s="180"/>
      <c r="H16" s="180"/>
      <c r="I16" s="180"/>
      <c r="J16" s="180"/>
      <c r="K16" s="112"/>
      <c r="L16" s="104"/>
      <c r="N16" s="105"/>
      <c r="O16" s="105"/>
      <c r="P16" s="105"/>
      <c r="Q16" s="105"/>
      <c r="R16" s="105"/>
      <c r="S16" s="105"/>
      <c r="Z16" s="104"/>
    </row>
    <row r="17" spans="1:26" s="103" customFormat="1" ht="15.75" customHeight="1">
      <c r="A17" s="103" t="s">
        <v>285</v>
      </c>
      <c r="B17" s="1"/>
      <c r="C17" s="112"/>
      <c r="I17" s="105"/>
      <c r="J17" s="105"/>
      <c r="K17" s="105"/>
      <c r="L17" s="114"/>
      <c r="M17" s="105"/>
      <c r="N17" s="105"/>
      <c r="Z17" s="104"/>
    </row>
    <row r="18" spans="1:26" s="103" customFormat="1" ht="15" customHeight="1">
      <c r="A18" s="103" t="s">
        <v>281</v>
      </c>
      <c r="B18" s="1"/>
      <c r="C18" s="112"/>
      <c r="G18" s="181" t="s">
        <v>554</v>
      </c>
      <c r="H18" s="181"/>
      <c r="I18" s="105"/>
      <c r="K18" s="105"/>
      <c r="L18" s="105"/>
      <c r="M18" s="105"/>
      <c r="N18" s="105"/>
      <c r="Z18" s="104"/>
    </row>
    <row r="19" spans="1:26" s="103" customFormat="1" ht="33" customHeight="1">
      <c r="D19" s="115" t="s">
        <v>555</v>
      </c>
      <c r="F19" s="116"/>
      <c r="G19" s="117"/>
      <c r="H19" s="171"/>
      <c r="I19" s="118" t="s">
        <v>421</v>
      </c>
      <c r="J19" s="119" t="str">
        <f>IFERROR(IF(SUM(ISNUMBER(B40),ISNUMBER(C40),ISNUMBER(B41),ISNUMBER(C41),ISNUMBER(C42),ISNUMBER(B42))=6,SUMPRODUCT(B40:B189,C40:C189)/SUM(B40:B189)," ")," ")</f>
        <v xml:space="preserve"> </v>
      </c>
      <c r="K19" s="182" t="s">
        <v>556</v>
      </c>
      <c r="L19" s="183"/>
      <c r="R19" s="120"/>
      <c r="Z19" s="104"/>
    </row>
    <row r="20" spans="1:26" s="103" customFormat="1" ht="14.25" customHeight="1">
      <c r="A20" s="113" t="s">
        <v>557</v>
      </c>
      <c r="D20" s="184" t="s">
        <v>558</v>
      </c>
      <c r="E20" s="184"/>
      <c r="F20" s="185"/>
      <c r="G20" s="185"/>
      <c r="Z20" s="104"/>
    </row>
    <row r="21" spans="1:26" s="103" customFormat="1" ht="15">
      <c r="A21" s="103" t="s">
        <v>559</v>
      </c>
      <c r="B21" s="1"/>
      <c r="C21" s="122" t="s">
        <v>560</v>
      </c>
      <c r="K21" s="123"/>
      <c r="Z21" s="104"/>
    </row>
    <row r="22" spans="1:26" s="103" customFormat="1" ht="15">
      <c r="A22" s="116" t="s">
        <v>561</v>
      </c>
      <c r="B22" s="121"/>
      <c r="C22" s="105" t="str">
        <f>IF(B21="Letters", "Please convert your grades:", IF(OR(B21="Pass/Fail"), "Leave these cells blank", ""))</f>
        <v/>
      </c>
      <c r="J22" s="105"/>
      <c r="K22" s="124" t="s">
        <v>386</v>
      </c>
      <c r="Z22" s="176" t="s">
        <v>5</v>
      </c>
    </row>
    <row r="23" spans="1:26" s="103" customFormat="1" ht="15">
      <c r="A23" s="125" t="s">
        <v>562</v>
      </c>
      <c r="B23" s="121"/>
      <c r="C23" s="105" t="str">
        <f>IF(B21="Letters", "Example: If your grades are from A(min) to E(max), you should type 1 to 5", IF(OR(B21="Pass/Fail"), "Leave these cells blank", ""))</f>
        <v/>
      </c>
      <c r="F23" s="126"/>
      <c r="H23" s="126"/>
      <c r="I23" s="127"/>
      <c r="J23" s="105"/>
      <c r="K23" s="124" t="s">
        <v>387</v>
      </c>
      <c r="Z23" s="176" t="s">
        <v>6</v>
      </c>
    </row>
    <row r="24" spans="1:26" s="105" customFormat="1" ht="15">
      <c r="A24" s="103" t="s">
        <v>563</v>
      </c>
      <c r="B24" s="121"/>
      <c r="C24" s="105" t="str">
        <f>IF(B21="Letters", "", IF(OR(B21="Pass/Fail"), "Leave these cells blank", ""))</f>
        <v/>
      </c>
      <c r="Z24" s="176" t="s">
        <v>7</v>
      </c>
    </row>
    <row r="25" spans="1:26" s="105" customFormat="1" ht="15">
      <c r="Z25" s="176" t="s">
        <v>8</v>
      </c>
    </row>
    <row r="26" spans="1:26" s="105" customFormat="1" ht="15">
      <c r="A26" s="103"/>
      <c r="Z26" s="176" t="s">
        <v>9</v>
      </c>
    </row>
    <row r="27" spans="1:26" s="105" customFormat="1" ht="15">
      <c r="A27" s="103"/>
      <c r="Z27" s="176" t="s">
        <v>10</v>
      </c>
    </row>
    <row r="28" spans="1:26" s="105" customFormat="1" ht="15">
      <c r="A28" s="103"/>
      <c r="Z28" s="176" t="s">
        <v>11</v>
      </c>
    </row>
    <row r="29" spans="1:26" s="105" customFormat="1" ht="15">
      <c r="A29" s="103"/>
      <c r="Z29" s="176" t="s">
        <v>12</v>
      </c>
    </row>
    <row r="30" spans="1:26" s="105" customFormat="1" ht="15">
      <c r="A30" s="103"/>
      <c r="Z30" s="176" t="s">
        <v>13</v>
      </c>
    </row>
    <row r="31" spans="1:26" s="105" customFormat="1" ht="15.75">
      <c r="A31" s="128" t="s">
        <v>564</v>
      </c>
      <c r="Z31" s="176" t="s">
        <v>14</v>
      </c>
    </row>
    <row r="32" spans="1:26" s="105" customFormat="1" ht="15">
      <c r="A32" s="103"/>
      <c r="Z32" s="176" t="s">
        <v>15</v>
      </c>
    </row>
    <row r="33" spans="1:27" s="105" customFormat="1" ht="15">
      <c r="A33" s="129"/>
      <c r="Z33" s="176" t="s">
        <v>16</v>
      </c>
    </row>
    <row r="34" spans="1:27" s="105" customFormat="1" ht="15">
      <c r="A34" s="103"/>
      <c r="Z34" s="176" t="s">
        <v>17</v>
      </c>
    </row>
    <row r="35" spans="1:27" s="105" customFormat="1" ht="15">
      <c r="A35" s="103"/>
      <c r="Z35" s="176" t="s">
        <v>18</v>
      </c>
    </row>
    <row r="36" spans="1:27" s="103" customFormat="1" ht="31.5" customHeight="1">
      <c r="A36" s="130" t="s">
        <v>565</v>
      </c>
      <c r="C36" s="112"/>
      <c r="F36" s="126"/>
      <c r="G36" s="126"/>
      <c r="H36" s="131"/>
      <c r="J36" s="105"/>
      <c r="Z36" s="176" t="s">
        <v>19</v>
      </c>
    </row>
    <row r="37" spans="1:27" ht="239.25" customHeight="1">
      <c r="A37" s="172" t="s">
        <v>566</v>
      </c>
      <c r="B37" s="132" t="s">
        <v>523</v>
      </c>
      <c r="C37" s="166" t="s">
        <v>524</v>
      </c>
      <c r="D37" s="167" t="s">
        <v>4</v>
      </c>
      <c r="E37" s="168" t="s">
        <v>510</v>
      </c>
      <c r="F37" s="169" t="s">
        <v>511</v>
      </c>
      <c r="G37" s="168" t="s">
        <v>512</v>
      </c>
      <c r="H37" s="169" t="s">
        <v>513</v>
      </c>
      <c r="I37" s="170" t="s">
        <v>514</v>
      </c>
      <c r="J37" s="168" t="s">
        <v>515</v>
      </c>
      <c r="K37" s="133" t="s">
        <v>0</v>
      </c>
      <c r="L37" s="103"/>
      <c r="M37" s="134" t="s">
        <v>567</v>
      </c>
      <c r="N37" s="103"/>
      <c r="Z37" s="176" t="s">
        <v>20</v>
      </c>
      <c r="AA37" s="136" t="s">
        <v>20</v>
      </c>
    </row>
    <row r="38" spans="1:27" ht="27.75" customHeight="1">
      <c r="A38" s="137" t="s">
        <v>525</v>
      </c>
      <c r="B38" s="138">
        <f>SUM(B40:B189,B191:B240)</f>
        <v>0</v>
      </c>
      <c r="D38" s="139">
        <f>IFERROR(SUMPRODUCT($B$40:$B$240,D$40:D$240)/100,"")</f>
        <v>0</v>
      </c>
      <c r="E38" s="139">
        <f t="shared" ref="E38:J38" si="0">IFERROR(SUMPRODUCT($B$40:$B$240,E$40:E$240)/100,"")</f>
        <v>0</v>
      </c>
      <c r="F38" s="139">
        <f t="shared" si="0"/>
        <v>0</v>
      </c>
      <c r="G38" s="139">
        <f t="shared" si="0"/>
        <v>0</v>
      </c>
      <c r="H38" s="139">
        <f t="shared" si="0"/>
        <v>0</v>
      </c>
      <c r="I38" s="139">
        <f t="shared" si="0"/>
        <v>0</v>
      </c>
      <c r="J38" s="139">
        <f t="shared" si="0"/>
        <v>0</v>
      </c>
      <c r="K38" s="139" t="str">
        <f>IFERROR((B38-SUM(D38:J38))/B38,"")</f>
        <v/>
      </c>
      <c r="L38" s="140" t="s">
        <v>568</v>
      </c>
      <c r="M38" s="171"/>
      <c r="O38" s="141"/>
      <c r="P38" s="141"/>
      <c r="Q38" s="141"/>
      <c r="R38" s="141"/>
      <c r="S38" s="141"/>
      <c r="T38" s="141"/>
      <c r="Z38" s="176" t="s">
        <v>21</v>
      </c>
      <c r="AA38" s="136" t="s">
        <v>21</v>
      </c>
    </row>
    <row r="39" spans="1:27" ht="28.5" customHeight="1">
      <c r="A39" s="142" t="s">
        <v>526</v>
      </c>
      <c r="C39" s="143">
        <f>IFERROR(AVERAGE(C40:C189),)</f>
        <v>0</v>
      </c>
      <c r="D39" s="144">
        <f>IFERROR(SUMPRODUCT($B$40:$B$189,$C$40:$C$189,D40:D189)/SUMPRODUCT($B$40:$B$189,D40:D189),0)</f>
        <v>0</v>
      </c>
      <c r="E39" s="144">
        <f t="shared" ref="E39:J39" si="1">IFERROR(SUMPRODUCT($B$40:$B$189,$C$40:$C$189,E40:E189)/SUMPRODUCT($B$40:$B$189,E40:E189),0)</f>
        <v>0</v>
      </c>
      <c r="F39" s="144">
        <f t="shared" si="1"/>
        <v>0</v>
      </c>
      <c r="G39" s="144">
        <f t="shared" si="1"/>
        <v>0</v>
      </c>
      <c r="H39" s="144">
        <f t="shared" si="1"/>
        <v>0</v>
      </c>
      <c r="I39" s="144">
        <f t="shared" si="1"/>
        <v>0</v>
      </c>
      <c r="J39" s="144">
        <f t="shared" si="1"/>
        <v>0</v>
      </c>
      <c r="K39" s="145">
        <f>IFERROR(SUMPRODUCT($B$40:$B$189,$C$40:$C$189,K40:K189)/SUMPRODUCT($B$40:$B$189,K40:K189),0)</f>
        <v>0</v>
      </c>
      <c r="L39" s="146" t="s">
        <v>569</v>
      </c>
      <c r="M39" s="147" t="s">
        <v>264</v>
      </c>
      <c r="N39" s="147"/>
      <c r="O39" s="141"/>
      <c r="P39" s="148" t="s">
        <v>477</v>
      </c>
      <c r="Q39" s="149" t="s">
        <v>473</v>
      </c>
      <c r="R39" s="178" t="s">
        <v>474</v>
      </c>
      <c r="S39" s="178"/>
      <c r="T39" s="178"/>
      <c r="U39" s="141"/>
      <c r="V39" s="141"/>
      <c r="W39" s="141"/>
      <c r="X39" s="141"/>
      <c r="Y39" s="141"/>
      <c r="Z39" s="176" t="s">
        <v>22</v>
      </c>
      <c r="AA39" s="136" t="s">
        <v>22</v>
      </c>
    </row>
    <row r="40" spans="1:27" ht="15">
      <c r="A40" s="1" t="s">
        <v>570</v>
      </c>
      <c r="B40" s="173"/>
      <c r="C40" s="173"/>
      <c r="D40" s="174"/>
      <c r="E40" s="174"/>
      <c r="F40" s="174"/>
      <c r="G40" s="174"/>
      <c r="H40" s="174"/>
      <c r="I40" s="174"/>
      <c r="J40" s="174"/>
      <c r="K40" s="150" t="str">
        <f>IF(ISBLANK(B40)," ",100-SUM(D40:J40))</f>
        <v xml:space="preserve"> </v>
      </c>
      <c r="L40" s="151"/>
      <c r="M40" s="151"/>
      <c r="N40" s="152"/>
      <c r="O40" s="141"/>
      <c r="P40" s="1" t="s">
        <v>276</v>
      </c>
      <c r="Q40" s="1"/>
      <c r="R40" s="179"/>
      <c r="S40" s="179"/>
      <c r="T40" s="179"/>
      <c r="U40" s="141"/>
      <c r="V40" s="141"/>
      <c r="W40" s="141"/>
      <c r="X40" s="141"/>
      <c r="Y40" s="141"/>
      <c r="Z40" s="176" t="s">
        <v>23</v>
      </c>
      <c r="AA40" s="136" t="s">
        <v>23</v>
      </c>
    </row>
    <row r="41" spans="1:27" ht="14.45" customHeight="1">
      <c r="A41" s="1" t="s">
        <v>571</v>
      </c>
      <c r="B41" s="173"/>
      <c r="C41" s="173"/>
      <c r="D41" s="174"/>
      <c r="E41" s="174"/>
      <c r="F41" s="174"/>
      <c r="G41" s="174"/>
      <c r="H41" s="174"/>
      <c r="I41" s="174"/>
      <c r="J41" s="174"/>
      <c r="K41" s="150" t="str">
        <f t="shared" ref="K41:K104" si="2">IF(ISBLANK(B41)," ",100-SUM(D41:J41))</f>
        <v xml:space="preserve"> </v>
      </c>
      <c r="L41" s="153"/>
      <c r="M41" s="151"/>
      <c r="N41" s="152"/>
      <c r="O41" s="141"/>
      <c r="P41" s="1" t="s">
        <v>286</v>
      </c>
      <c r="Q41" s="1"/>
      <c r="R41" s="177"/>
      <c r="S41" s="177"/>
      <c r="T41" s="177"/>
      <c r="U41" s="141"/>
      <c r="V41" s="141"/>
      <c r="W41" s="141"/>
      <c r="X41" s="141"/>
      <c r="Y41" s="141"/>
      <c r="Z41" s="176" t="s">
        <v>24</v>
      </c>
      <c r="AA41" s="136" t="s">
        <v>24</v>
      </c>
    </row>
    <row r="42" spans="1:27" ht="15">
      <c r="A42" s="1" t="s">
        <v>572</v>
      </c>
      <c r="B42" s="173"/>
      <c r="C42" s="173"/>
      <c r="D42" s="174"/>
      <c r="E42" s="174"/>
      <c r="F42" s="174"/>
      <c r="G42" s="174"/>
      <c r="H42" s="174"/>
      <c r="I42" s="174"/>
      <c r="J42" s="174"/>
      <c r="K42" s="150" t="str">
        <f t="shared" si="2"/>
        <v xml:space="preserve"> </v>
      </c>
      <c r="L42" s="151"/>
      <c r="M42" s="151"/>
      <c r="N42" s="152"/>
      <c r="O42" s="141"/>
      <c r="P42" s="1" t="s">
        <v>287</v>
      </c>
      <c r="Q42" s="1"/>
      <c r="R42" s="177"/>
      <c r="S42" s="177"/>
      <c r="T42" s="177"/>
      <c r="U42" s="141"/>
      <c r="V42" s="141"/>
      <c r="W42" s="141"/>
      <c r="X42" s="141"/>
      <c r="Y42" s="141"/>
      <c r="Z42" s="176" t="s">
        <v>25</v>
      </c>
      <c r="AA42" s="136" t="s">
        <v>25</v>
      </c>
    </row>
    <row r="43" spans="1:27" ht="15">
      <c r="A43" s="1" t="s">
        <v>573</v>
      </c>
      <c r="B43" s="173"/>
      <c r="C43" s="173"/>
      <c r="D43" s="174"/>
      <c r="E43" s="174"/>
      <c r="F43" s="174"/>
      <c r="G43" s="174"/>
      <c r="H43" s="174"/>
      <c r="I43" s="174"/>
      <c r="J43" s="174"/>
      <c r="K43" s="150" t="str">
        <f t="shared" si="2"/>
        <v xml:space="preserve"> </v>
      </c>
      <c r="L43" s="151"/>
      <c r="M43" s="151"/>
      <c r="N43" s="152"/>
      <c r="O43" s="141"/>
      <c r="P43" s="1" t="s">
        <v>288</v>
      </c>
      <c r="Q43" s="1"/>
      <c r="R43" s="154"/>
      <c r="S43" s="154"/>
      <c r="T43" s="154"/>
      <c r="U43" s="141"/>
      <c r="V43" s="141"/>
      <c r="W43" s="141"/>
      <c r="X43" s="141"/>
      <c r="Y43" s="141"/>
      <c r="Z43" s="176" t="s">
        <v>26</v>
      </c>
      <c r="AA43" s="136" t="s">
        <v>26</v>
      </c>
    </row>
    <row r="44" spans="1:27" ht="15">
      <c r="A44" s="1" t="s">
        <v>574</v>
      </c>
      <c r="B44" s="173"/>
      <c r="C44" s="173"/>
      <c r="D44" s="174"/>
      <c r="E44" s="174"/>
      <c r="F44" s="174"/>
      <c r="G44" s="174"/>
      <c r="H44" s="174"/>
      <c r="I44" s="174"/>
      <c r="J44" s="174"/>
      <c r="K44" s="150" t="str">
        <f t="shared" si="2"/>
        <v xml:space="preserve"> </v>
      </c>
      <c r="L44" s="151"/>
      <c r="M44" s="151"/>
      <c r="N44" s="152"/>
      <c r="O44" s="141"/>
      <c r="P44" s="1" t="s">
        <v>289</v>
      </c>
      <c r="Q44" s="1"/>
      <c r="R44" s="154"/>
      <c r="S44" s="154"/>
      <c r="T44" s="154"/>
      <c r="U44" s="141"/>
      <c r="V44" s="141"/>
      <c r="W44" s="141"/>
      <c r="X44" s="141"/>
      <c r="Y44" s="141"/>
      <c r="Z44" s="176" t="s">
        <v>27</v>
      </c>
      <c r="AA44" s="136" t="s">
        <v>27</v>
      </c>
    </row>
    <row r="45" spans="1:27" ht="15">
      <c r="A45" s="1" t="s">
        <v>575</v>
      </c>
      <c r="B45" s="173"/>
      <c r="C45" s="173"/>
      <c r="D45" s="174"/>
      <c r="E45" s="174"/>
      <c r="F45" s="174"/>
      <c r="G45" s="174"/>
      <c r="H45" s="174"/>
      <c r="I45" s="174"/>
      <c r="J45" s="174"/>
      <c r="K45" s="150" t="str">
        <f t="shared" si="2"/>
        <v xml:space="preserve"> </v>
      </c>
      <c r="L45" s="151"/>
      <c r="M45" s="151"/>
      <c r="N45" s="152"/>
      <c r="O45" s="141"/>
      <c r="P45" s="1" t="s">
        <v>290</v>
      </c>
      <c r="Q45" s="1"/>
      <c r="R45" s="154"/>
      <c r="S45" s="154"/>
      <c r="T45" s="154"/>
      <c r="U45" s="141"/>
      <c r="V45" s="141"/>
      <c r="W45" s="141"/>
      <c r="X45" s="141"/>
      <c r="Y45" s="141"/>
      <c r="Z45" s="176" t="s">
        <v>28</v>
      </c>
      <c r="AA45" s="136" t="s">
        <v>28</v>
      </c>
    </row>
    <row r="46" spans="1:27" ht="15">
      <c r="A46" s="1" t="s">
        <v>576</v>
      </c>
      <c r="B46" s="173"/>
      <c r="C46" s="173"/>
      <c r="D46" s="174"/>
      <c r="E46" s="174"/>
      <c r="F46" s="174"/>
      <c r="G46" s="174"/>
      <c r="H46" s="174"/>
      <c r="I46" s="174"/>
      <c r="J46" s="174"/>
      <c r="K46" s="150" t="str">
        <f t="shared" si="2"/>
        <v xml:space="preserve"> </v>
      </c>
      <c r="L46" s="151"/>
      <c r="M46" s="151"/>
      <c r="N46" s="152"/>
      <c r="O46" s="141"/>
      <c r="P46" s="1" t="s">
        <v>291</v>
      </c>
      <c r="Q46" s="1"/>
      <c r="R46" s="154"/>
      <c r="S46" s="154"/>
      <c r="T46" s="154"/>
      <c r="U46" s="141"/>
      <c r="V46" s="141"/>
      <c r="W46" s="141"/>
      <c r="X46" s="141"/>
      <c r="Y46" s="141"/>
      <c r="Z46" s="176" t="s">
        <v>29</v>
      </c>
      <c r="AA46" s="136" t="s">
        <v>29</v>
      </c>
    </row>
    <row r="47" spans="1:27" ht="15">
      <c r="A47" s="1" t="s">
        <v>577</v>
      </c>
      <c r="B47" s="173"/>
      <c r="C47" s="173"/>
      <c r="D47" s="174"/>
      <c r="E47" s="174"/>
      <c r="F47" s="174"/>
      <c r="G47" s="174"/>
      <c r="H47" s="174"/>
      <c r="I47" s="174"/>
      <c r="J47" s="174"/>
      <c r="K47" s="150" t="str">
        <f t="shared" si="2"/>
        <v xml:space="preserve"> </v>
      </c>
      <c r="L47" s="151"/>
      <c r="M47" s="151"/>
      <c r="N47" s="152"/>
      <c r="O47" s="141"/>
      <c r="P47" s="1" t="s">
        <v>292</v>
      </c>
      <c r="Q47" s="1"/>
      <c r="R47" s="154"/>
      <c r="S47" s="154"/>
      <c r="T47" s="154"/>
      <c r="U47" s="141"/>
      <c r="V47" s="141"/>
      <c r="W47" s="141"/>
      <c r="X47" s="141"/>
      <c r="Y47" s="141"/>
      <c r="Z47" s="176" t="s">
        <v>30</v>
      </c>
      <c r="AA47" s="136" t="s">
        <v>30</v>
      </c>
    </row>
    <row r="48" spans="1:27" ht="15">
      <c r="A48" s="1" t="s">
        <v>578</v>
      </c>
      <c r="B48" s="173"/>
      <c r="C48" s="173"/>
      <c r="D48" s="174"/>
      <c r="E48" s="174"/>
      <c r="F48" s="174"/>
      <c r="G48" s="174"/>
      <c r="H48" s="174"/>
      <c r="I48" s="174"/>
      <c r="J48" s="174"/>
      <c r="K48" s="150" t="str">
        <f t="shared" si="2"/>
        <v xml:space="preserve"> </v>
      </c>
      <c r="L48" s="151"/>
      <c r="M48" s="151"/>
      <c r="N48" s="152"/>
      <c r="O48" s="141"/>
      <c r="P48" s="1" t="s">
        <v>293</v>
      </c>
      <c r="Q48" s="1"/>
      <c r="R48" s="154"/>
      <c r="S48" s="154"/>
      <c r="T48" s="154"/>
      <c r="U48" s="141"/>
      <c r="V48" s="141"/>
      <c r="W48" s="141"/>
      <c r="X48" s="141"/>
      <c r="Y48" s="141"/>
      <c r="Z48" s="176" t="s">
        <v>31</v>
      </c>
      <c r="AA48" s="136" t="s">
        <v>31</v>
      </c>
    </row>
    <row r="49" spans="1:27" ht="15">
      <c r="A49" s="1" t="s">
        <v>579</v>
      </c>
      <c r="B49" s="173"/>
      <c r="C49" s="173"/>
      <c r="D49" s="174"/>
      <c r="E49" s="174"/>
      <c r="F49" s="174"/>
      <c r="G49" s="174"/>
      <c r="H49" s="174"/>
      <c r="I49" s="174"/>
      <c r="J49" s="174"/>
      <c r="K49" s="150" t="str">
        <f t="shared" si="2"/>
        <v xml:space="preserve"> </v>
      </c>
      <c r="L49" s="151"/>
      <c r="M49" s="151"/>
      <c r="N49" s="152"/>
      <c r="O49" s="141"/>
      <c r="P49" s="1" t="s">
        <v>294</v>
      </c>
      <c r="Q49" s="1"/>
      <c r="R49" s="154"/>
      <c r="S49" s="154"/>
      <c r="T49" s="154"/>
      <c r="U49" s="141"/>
      <c r="V49" s="141"/>
      <c r="W49" s="141"/>
      <c r="X49" s="141"/>
      <c r="Y49" s="141"/>
      <c r="Z49" s="176" t="s">
        <v>32</v>
      </c>
      <c r="AA49" s="136" t="s">
        <v>32</v>
      </c>
    </row>
    <row r="50" spans="1:27" ht="15">
      <c r="A50" s="1" t="s">
        <v>580</v>
      </c>
      <c r="B50" s="173"/>
      <c r="C50" s="173"/>
      <c r="D50" s="174"/>
      <c r="E50" s="174"/>
      <c r="F50" s="174"/>
      <c r="G50" s="174"/>
      <c r="H50" s="174"/>
      <c r="I50" s="174"/>
      <c r="J50" s="174"/>
      <c r="K50" s="150" t="str">
        <f t="shared" si="2"/>
        <v xml:space="preserve"> </v>
      </c>
      <c r="L50" s="151"/>
      <c r="M50" s="151"/>
      <c r="N50" s="152"/>
      <c r="O50" s="141"/>
      <c r="P50" s="1" t="s">
        <v>295</v>
      </c>
      <c r="Q50" s="1"/>
      <c r="R50" s="177"/>
      <c r="S50" s="177"/>
      <c r="T50" s="177"/>
      <c r="U50" s="141"/>
      <c r="V50" s="141"/>
      <c r="W50" s="141"/>
      <c r="X50" s="141"/>
      <c r="Y50" s="141"/>
      <c r="Z50" s="176" t="s">
        <v>33</v>
      </c>
      <c r="AA50" s="136" t="s">
        <v>33</v>
      </c>
    </row>
    <row r="51" spans="1:27" ht="15">
      <c r="A51" s="1" t="s">
        <v>581</v>
      </c>
      <c r="B51" s="1"/>
      <c r="C51" s="1"/>
      <c r="D51" s="174"/>
      <c r="E51" s="174"/>
      <c r="F51" s="174"/>
      <c r="G51" s="174"/>
      <c r="H51" s="174"/>
      <c r="I51" s="174"/>
      <c r="J51" s="174"/>
      <c r="K51" s="150" t="str">
        <f t="shared" si="2"/>
        <v xml:space="preserve"> </v>
      </c>
      <c r="L51" s="151"/>
      <c r="M51" s="151"/>
      <c r="N51" s="152"/>
      <c r="O51" s="141"/>
      <c r="P51" s="1" t="s">
        <v>296</v>
      </c>
      <c r="Q51" s="1"/>
      <c r="R51" s="177"/>
      <c r="S51" s="177"/>
      <c r="T51" s="177"/>
      <c r="U51" s="141"/>
      <c r="V51" s="141"/>
      <c r="W51" s="141"/>
      <c r="X51" s="141"/>
      <c r="Y51" s="141"/>
      <c r="Z51" s="176" t="s">
        <v>34</v>
      </c>
      <c r="AA51" s="136" t="s">
        <v>34</v>
      </c>
    </row>
    <row r="52" spans="1:27" ht="15">
      <c r="A52" s="1" t="s">
        <v>582</v>
      </c>
      <c r="B52" s="1"/>
      <c r="C52" s="1"/>
      <c r="D52" s="174"/>
      <c r="E52" s="174"/>
      <c r="F52" s="174"/>
      <c r="G52" s="174"/>
      <c r="H52" s="174"/>
      <c r="I52" s="174"/>
      <c r="J52" s="174"/>
      <c r="K52" s="150" t="str">
        <f t="shared" si="2"/>
        <v xml:space="preserve"> </v>
      </c>
      <c r="L52" s="151"/>
      <c r="M52" s="151"/>
      <c r="N52" s="152"/>
      <c r="O52" s="141"/>
      <c r="P52" s="1" t="s">
        <v>297</v>
      </c>
      <c r="Q52" s="1"/>
      <c r="R52" s="154"/>
      <c r="S52" s="154"/>
      <c r="T52" s="154"/>
      <c r="U52" s="141"/>
      <c r="V52" s="141"/>
      <c r="W52" s="141"/>
      <c r="X52" s="141"/>
      <c r="Y52" s="141"/>
      <c r="Z52" s="176" t="s">
        <v>35</v>
      </c>
      <c r="AA52" s="136" t="s">
        <v>35</v>
      </c>
    </row>
    <row r="53" spans="1:27" ht="15">
      <c r="A53" s="1" t="s">
        <v>583</v>
      </c>
      <c r="B53" s="1"/>
      <c r="C53" s="1"/>
      <c r="D53" s="174"/>
      <c r="E53" s="174"/>
      <c r="F53" s="174"/>
      <c r="G53" s="174"/>
      <c r="H53" s="174"/>
      <c r="I53" s="174"/>
      <c r="J53" s="174"/>
      <c r="K53" s="150" t="str">
        <f t="shared" si="2"/>
        <v xml:space="preserve"> </v>
      </c>
      <c r="L53" s="151"/>
      <c r="M53" s="151"/>
      <c r="N53" s="152"/>
      <c r="O53" s="141"/>
      <c r="P53" s="1" t="s">
        <v>298</v>
      </c>
      <c r="Q53" s="1"/>
      <c r="R53" s="154"/>
      <c r="S53" s="154"/>
      <c r="T53" s="154"/>
      <c r="U53" s="141"/>
      <c r="V53" s="141"/>
      <c r="W53" s="141"/>
      <c r="X53" s="141"/>
      <c r="Y53" s="141"/>
      <c r="Z53" s="176" t="s">
        <v>36</v>
      </c>
      <c r="AA53" s="136" t="s">
        <v>36</v>
      </c>
    </row>
    <row r="54" spans="1:27" ht="15">
      <c r="A54" s="1" t="s">
        <v>584</v>
      </c>
      <c r="B54" s="1"/>
      <c r="C54" s="1"/>
      <c r="D54" s="174"/>
      <c r="E54" s="174"/>
      <c r="F54" s="174"/>
      <c r="G54" s="174"/>
      <c r="H54" s="174"/>
      <c r="I54" s="174"/>
      <c r="J54" s="174"/>
      <c r="K54" s="150" t="str">
        <f t="shared" si="2"/>
        <v xml:space="preserve"> </v>
      </c>
      <c r="L54" s="151"/>
      <c r="M54" s="151"/>
      <c r="N54" s="152"/>
      <c r="O54" s="141"/>
      <c r="P54" s="1" t="s">
        <v>299</v>
      </c>
      <c r="Q54" s="1"/>
      <c r="R54" s="154"/>
      <c r="S54" s="154"/>
      <c r="T54" s="154"/>
      <c r="U54" s="141"/>
      <c r="V54" s="141"/>
      <c r="W54" s="141"/>
      <c r="X54" s="141"/>
      <c r="Y54" s="141"/>
      <c r="Z54" s="176" t="s">
        <v>37</v>
      </c>
      <c r="AA54" s="136" t="s">
        <v>37</v>
      </c>
    </row>
    <row r="55" spans="1:27" ht="15">
      <c r="A55" s="1" t="s">
        <v>585</v>
      </c>
      <c r="B55" s="1"/>
      <c r="C55" s="1"/>
      <c r="D55" s="174"/>
      <c r="E55" s="174"/>
      <c r="F55" s="174"/>
      <c r="G55" s="174"/>
      <c r="H55" s="174"/>
      <c r="I55" s="174"/>
      <c r="J55" s="174"/>
      <c r="K55" s="150" t="str">
        <f t="shared" si="2"/>
        <v xml:space="preserve"> </v>
      </c>
      <c r="L55" s="151"/>
      <c r="M55" s="151"/>
      <c r="N55" s="152"/>
      <c r="O55" s="141"/>
      <c r="P55" s="1" t="s">
        <v>300</v>
      </c>
      <c r="Q55" s="1"/>
      <c r="R55" s="154"/>
      <c r="S55" s="154"/>
      <c r="T55" s="154"/>
      <c r="U55" s="141"/>
      <c r="V55" s="141"/>
      <c r="W55" s="141"/>
      <c r="X55" s="141"/>
      <c r="Y55" s="141"/>
      <c r="Z55" s="176" t="s">
        <v>38</v>
      </c>
      <c r="AA55" s="136" t="s">
        <v>38</v>
      </c>
    </row>
    <row r="56" spans="1:27" ht="15">
      <c r="A56" s="1" t="s">
        <v>586</v>
      </c>
      <c r="B56" s="1"/>
      <c r="C56" s="1"/>
      <c r="D56" s="174"/>
      <c r="E56" s="174"/>
      <c r="F56" s="174"/>
      <c r="G56" s="174"/>
      <c r="H56" s="174"/>
      <c r="I56" s="174"/>
      <c r="J56" s="174"/>
      <c r="K56" s="150" t="str">
        <f t="shared" si="2"/>
        <v xml:space="preserve"> </v>
      </c>
      <c r="L56" s="151"/>
      <c r="M56" s="151"/>
      <c r="N56" s="152"/>
      <c r="O56" s="141"/>
      <c r="P56" s="1" t="s">
        <v>301</v>
      </c>
      <c r="Q56" s="1"/>
      <c r="R56" s="154"/>
      <c r="S56" s="154"/>
      <c r="T56" s="154"/>
      <c r="U56" s="141"/>
      <c r="V56" s="141"/>
      <c r="W56" s="141"/>
      <c r="X56" s="141"/>
      <c r="Y56" s="141"/>
      <c r="Z56" s="176" t="s">
        <v>39</v>
      </c>
      <c r="AA56" s="136" t="s">
        <v>39</v>
      </c>
    </row>
    <row r="57" spans="1:27" ht="15">
      <c r="A57" s="1" t="s">
        <v>587</v>
      </c>
      <c r="B57" s="1"/>
      <c r="C57" s="1"/>
      <c r="D57" s="174"/>
      <c r="E57" s="174"/>
      <c r="F57" s="174"/>
      <c r="G57" s="174"/>
      <c r="H57" s="174"/>
      <c r="I57" s="174"/>
      <c r="J57" s="174"/>
      <c r="K57" s="150" t="str">
        <f t="shared" si="2"/>
        <v xml:space="preserve"> </v>
      </c>
      <c r="L57" s="151"/>
      <c r="M57" s="151"/>
      <c r="N57" s="152"/>
      <c r="O57" s="141"/>
      <c r="P57" s="1" t="s">
        <v>302</v>
      </c>
      <c r="Q57" s="1"/>
      <c r="R57" s="154"/>
      <c r="S57" s="154"/>
      <c r="T57" s="154"/>
      <c r="U57" s="141"/>
      <c r="V57" s="141"/>
      <c r="W57" s="141"/>
      <c r="X57" s="141"/>
      <c r="Y57" s="141"/>
      <c r="Z57" s="176" t="s">
        <v>40</v>
      </c>
      <c r="AA57" s="136" t="s">
        <v>40</v>
      </c>
    </row>
    <row r="58" spans="1:27" ht="15">
      <c r="A58" s="1" t="s">
        <v>588</v>
      </c>
      <c r="B58" s="1"/>
      <c r="C58" s="1"/>
      <c r="D58" s="174"/>
      <c r="E58" s="174"/>
      <c r="F58" s="174"/>
      <c r="G58" s="174"/>
      <c r="H58" s="174"/>
      <c r="I58" s="174"/>
      <c r="J58" s="174"/>
      <c r="K58" s="150" t="str">
        <f t="shared" si="2"/>
        <v xml:space="preserve"> </v>
      </c>
      <c r="L58" s="151"/>
      <c r="M58" s="151"/>
      <c r="N58" s="152"/>
      <c r="O58" s="141"/>
      <c r="P58" s="1" t="s">
        <v>303</v>
      </c>
      <c r="Q58" s="1"/>
      <c r="R58" s="154"/>
      <c r="S58" s="154"/>
      <c r="T58" s="154"/>
      <c r="U58" s="141"/>
      <c r="V58" s="141"/>
      <c r="W58" s="141"/>
      <c r="X58" s="141"/>
      <c r="Y58" s="141"/>
      <c r="Z58" s="176" t="s">
        <v>41</v>
      </c>
      <c r="AA58" s="136" t="s">
        <v>41</v>
      </c>
    </row>
    <row r="59" spans="1:27" ht="15">
      <c r="A59" s="1" t="s">
        <v>589</v>
      </c>
      <c r="B59" s="1"/>
      <c r="C59" s="1"/>
      <c r="D59" s="174"/>
      <c r="E59" s="174"/>
      <c r="F59" s="174"/>
      <c r="G59" s="174"/>
      <c r="H59" s="174"/>
      <c r="I59" s="174"/>
      <c r="J59" s="174"/>
      <c r="K59" s="150" t="str">
        <f t="shared" si="2"/>
        <v xml:space="preserve"> </v>
      </c>
      <c r="L59" s="151"/>
      <c r="M59" s="151"/>
      <c r="N59" s="152"/>
      <c r="O59" s="141"/>
      <c r="P59" s="1" t="s">
        <v>304</v>
      </c>
      <c r="Q59" s="1"/>
      <c r="R59" s="177"/>
      <c r="S59" s="177"/>
      <c r="T59" s="177"/>
      <c r="U59" s="141"/>
      <c r="V59" s="141"/>
      <c r="W59" s="141"/>
      <c r="X59" s="141"/>
      <c r="Y59" s="141"/>
      <c r="Z59" s="176" t="s">
        <v>42</v>
      </c>
      <c r="AA59" s="136" t="s">
        <v>42</v>
      </c>
    </row>
    <row r="60" spans="1:27" ht="15">
      <c r="A60" s="1" t="s">
        <v>590</v>
      </c>
      <c r="B60" s="1"/>
      <c r="C60" s="1"/>
      <c r="D60" s="174"/>
      <c r="E60" s="174"/>
      <c r="F60" s="174"/>
      <c r="G60" s="174"/>
      <c r="H60" s="174"/>
      <c r="I60" s="174"/>
      <c r="J60" s="174"/>
      <c r="K60" s="150" t="str">
        <f t="shared" si="2"/>
        <v xml:space="preserve"> </v>
      </c>
      <c r="L60" s="151"/>
      <c r="M60" s="151"/>
      <c r="N60" s="152"/>
      <c r="O60" s="141"/>
      <c r="P60" s="1" t="s">
        <v>305</v>
      </c>
      <c r="Q60" s="1"/>
      <c r="R60" s="177"/>
      <c r="S60" s="177"/>
      <c r="T60" s="177"/>
      <c r="U60" s="141"/>
      <c r="V60" s="141"/>
      <c r="W60" s="141"/>
      <c r="X60" s="141"/>
      <c r="Y60" s="141"/>
      <c r="Z60" s="176" t="s">
        <v>43</v>
      </c>
      <c r="AA60" s="136" t="s">
        <v>43</v>
      </c>
    </row>
    <row r="61" spans="1:27" ht="15">
      <c r="A61" s="1" t="s">
        <v>591</v>
      </c>
      <c r="B61" s="1"/>
      <c r="C61" s="1"/>
      <c r="D61" s="174"/>
      <c r="E61" s="174"/>
      <c r="F61" s="174"/>
      <c r="G61" s="174"/>
      <c r="H61" s="174"/>
      <c r="I61" s="174"/>
      <c r="J61" s="174"/>
      <c r="K61" s="150" t="str">
        <f t="shared" si="2"/>
        <v xml:space="preserve"> </v>
      </c>
      <c r="L61" s="151"/>
      <c r="M61" s="151"/>
      <c r="N61" s="152"/>
      <c r="O61" s="141"/>
      <c r="P61" s="1" t="s">
        <v>306</v>
      </c>
      <c r="Q61" s="1"/>
      <c r="R61" s="177"/>
      <c r="S61" s="177"/>
      <c r="T61" s="177"/>
      <c r="U61" s="141"/>
      <c r="V61" s="141"/>
      <c r="W61" s="141"/>
      <c r="X61" s="141"/>
      <c r="Y61" s="141"/>
      <c r="Z61" s="176" t="s">
        <v>44</v>
      </c>
      <c r="AA61" s="136" t="s">
        <v>44</v>
      </c>
    </row>
    <row r="62" spans="1:27" ht="15">
      <c r="A62" s="1" t="s">
        <v>592</v>
      </c>
      <c r="B62" s="1"/>
      <c r="C62" s="1"/>
      <c r="D62" s="174"/>
      <c r="E62" s="174"/>
      <c r="F62" s="174"/>
      <c r="G62" s="174"/>
      <c r="H62" s="174"/>
      <c r="I62" s="174"/>
      <c r="J62" s="174"/>
      <c r="K62" s="150" t="str">
        <f t="shared" si="2"/>
        <v xml:space="preserve"> </v>
      </c>
      <c r="L62" s="151"/>
      <c r="M62" s="151"/>
      <c r="N62" s="152"/>
      <c r="O62" s="141"/>
      <c r="P62" s="1" t="s">
        <v>307</v>
      </c>
      <c r="Q62" s="1"/>
      <c r="R62" s="177"/>
      <c r="S62" s="177"/>
      <c r="T62" s="177"/>
      <c r="Z62" s="176" t="s">
        <v>45</v>
      </c>
      <c r="AA62" s="136" t="s">
        <v>45</v>
      </c>
    </row>
    <row r="63" spans="1:27" ht="15">
      <c r="A63" s="1" t="s">
        <v>593</v>
      </c>
      <c r="B63" s="1"/>
      <c r="C63" s="1"/>
      <c r="D63" s="174"/>
      <c r="E63" s="174"/>
      <c r="F63" s="174"/>
      <c r="G63" s="174"/>
      <c r="H63" s="174"/>
      <c r="I63" s="174"/>
      <c r="J63" s="174"/>
      <c r="K63" s="150" t="str">
        <f t="shared" si="2"/>
        <v xml:space="preserve"> </v>
      </c>
      <c r="L63" s="151"/>
      <c r="M63" s="151"/>
      <c r="N63" s="152"/>
      <c r="O63" s="141"/>
      <c r="P63" s="1" t="s">
        <v>308</v>
      </c>
      <c r="Q63" s="1"/>
      <c r="R63" s="177"/>
      <c r="S63" s="177"/>
      <c r="T63" s="177"/>
      <c r="Z63" s="176" t="s">
        <v>46</v>
      </c>
      <c r="AA63" s="136" t="s">
        <v>46</v>
      </c>
    </row>
    <row r="64" spans="1:27" ht="15">
      <c r="A64" s="1" t="s">
        <v>594</v>
      </c>
      <c r="B64" s="1"/>
      <c r="C64" s="1"/>
      <c r="D64" s="174"/>
      <c r="E64" s="174"/>
      <c r="F64" s="174"/>
      <c r="G64" s="174"/>
      <c r="H64" s="174"/>
      <c r="I64" s="174"/>
      <c r="J64" s="174"/>
      <c r="K64" s="150" t="str">
        <f t="shared" si="2"/>
        <v xml:space="preserve"> </v>
      </c>
      <c r="L64" s="151"/>
      <c r="M64" s="151"/>
      <c r="N64" s="152"/>
      <c r="O64" s="141"/>
      <c r="P64" s="1" t="s">
        <v>309</v>
      </c>
      <c r="Q64" s="1"/>
      <c r="R64" s="177"/>
      <c r="S64" s="177"/>
      <c r="T64" s="177"/>
      <c r="Z64" s="176" t="s">
        <v>47</v>
      </c>
      <c r="AA64" s="136" t="s">
        <v>47</v>
      </c>
    </row>
    <row r="65" spans="1:27" ht="15">
      <c r="A65" s="1" t="s">
        <v>595</v>
      </c>
      <c r="B65" s="1"/>
      <c r="C65" s="1"/>
      <c r="D65" s="174"/>
      <c r="E65" s="174"/>
      <c r="F65" s="174"/>
      <c r="G65" s="174"/>
      <c r="H65" s="174"/>
      <c r="I65" s="174"/>
      <c r="J65" s="174"/>
      <c r="K65" s="150" t="str">
        <f t="shared" si="2"/>
        <v xml:space="preserve"> </v>
      </c>
      <c r="L65" s="151"/>
      <c r="M65" s="151"/>
      <c r="N65" s="152"/>
      <c r="O65" s="141"/>
      <c r="P65" s="1" t="s">
        <v>310</v>
      </c>
      <c r="Q65" s="1"/>
      <c r="R65" s="177"/>
      <c r="S65" s="177"/>
      <c r="T65" s="177"/>
      <c r="Z65" s="176" t="s">
        <v>48</v>
      </c>
      <c r="AA65" s="136" t="s">
        <v>48</v>
      </c>
    </row>
    <row r="66" spans="1:27" ht="15">
      <c r="A66" s="1" t="s">
        <v>596</v>
      </c>
      <c r="B66" s="1"/>
      <c r="C66" s="1"/>
      <c r="D66" s="174"/>
      <c r="E66" s="174"/>
      <c r="F66" s="174"/>
      <c r="G66" s="174"/>
      <c r="H66" s="174"/>
      <c r="I66" s="174"/>
      <c r="J66" s="174"/>
      <c r="K66" s="150" t="str">
        <f t="shared" si="2"/>
        <v xml:space="preserve"> </v>
      </c>
      <c r="L66" s="151"/>
      <c r="M66" s="151"/>
      <c r="N66" s="152"/>
      <c r="P66" s="1" t="s">
        <v>311</v>
      </c>
      <c r="Q66" s="1"/>
      <c r="R66" s="177"/>
      <c r="S66" s="177"/>
      <c r="T66" s="177"/>
      <c r="Z66" s="176" t="s">
        <v>49</v>
      </c>
      <c r="AA66" s="136" t="s">
        <v>49</v>
      </c>
    </row>
    <row r="67" spans="1:27" ht="15">
      <c r="A67" s="1" t="s">
        <v>597</v>
      </c>
      <c r="B67" s="1"/>
      <c r="C67" s="1"/>
      <c r="D67" s="174"/>
      <c r="E67" s="174"/>
      <c r="F67" s="174"/>
      <c r="G67" s="174"/>
      <c r="H67" s="174"/>
      <c r="I67" s="174"/>
      <c r="J67" s="174"/>
      <c r="K67" s="150" t="str">
        <f t="shared" si="2"/>
        <v xml:space="preserve"> </v>
      </c>
      <c r="L67" s="151"/>
      <c r="M67" s="151"/>
      <c r="N67" s="152"/>
      <c r="P67" s="1" t="s">
        <v>312</v>
      </c>
      <c r="Q67" s="1"/>
      <c r="R67" s="177"/>
      <c r="S67" s="177"/>
      <c r="T67" s="177"/>
      <c r="Z67" s="176" t="s">
        <v>50</v>
      </c>
      <c r="AA67" s="136" t="s">
        <v>50</v>
      </c>
    </row>
    <row r="68" spans="1:27" ht="15">
      <c r="A68" s="1" t="s">
        <v>598</v>
      </c>
      <c r="B68" s="1"/>
      <c r="C68" s="1"/>
      <c r="D68" s="174"/>
      <c r="E68" s="174"/>
      <c r="F68" s="174"/>
      <c r="G68" s="174"/>
      <c r="H68" s="174"/>
      <c r="I68" s="174"/>
      <c r="J68" s="174"/>
      <c r="K68" s="150" t="str">
        <f t="shared" si="2"/>
        <v xml:space="preserve"> </v>
      </c>
      <c r="L68" s="151"/>
      <c r="M68" s="151"/>
      <c r="N68" s="152"/>
      <c r="P68" s="1" t="s">
        <v>313</v>
      </c>
      <c r="Q68" s="1"/>
      <c r="R68" s="177"/>
      <c r="S68" s="177"/>
      <c r="T68" s="177"/>
      <c r="Z68" s="176" t="s">
        <v>51</v>
      </c>
      <c r="AA68" s="136" t="s">
        <v>51</v>
      </c>
    </row>
    <row r="69" spans="1:27" ht="15">
      <c r="A69" s="1" t="s">
        <v>599</v>
      </c>
      <c r="B69" s="1"/>
      <c r="C69" s="1"/>
      <c r="D69" s="174"/>
      <c r="E69" s="174"/>
      <c r="F69" s="174"/>
      <c r="G69" s="174"/>
      <c r="H69" s="174"/>
      <c r="I69" s="174"/>
      <c r="J69" s="174"/>
      <c r="K69" s="150" t="str">
        <f t="shared" si="2"/>
        <v xml:space="preserve"> </v>
      </c>
      <c r="L69" s="151"/>
      <c r="M69" s="151"/>
      <c r="N69" s="152"/>
      <c r="P69" s="155" t="s">
        <v>476</v>
      </c>
      <c r="Q69" s="135">
        <f>SUM(Q40:Q68)</f>
        <v>0</v>
      </c>
      <c r="R69" s="141"/>
      <c r="S69" s="141"/>
      <c r="T69" s="141"/>
      <c r="Z69" s="176" t="s">
        <v>52</v>
      </c>
      <c r="AA69" s="136" t="s">
        <v>52</v>
      </c>
    </row>
    <row r="70" spans="1:27" ht="15">
      <c r="A70" s="1" t="s">
        <v>600</v>
      </c>
      <c r="B70" s="1"/>
      <c r="C70" s="1"/>
      <c r="D70" s="174"/>
      <c r="E70" s="174"/>
      <c r="F70" s="174"/>
      <c r="G70" s="174"/>
      <c r="H70" s="174"/>
      <c r="I70" s="174"/>
      <c r="J70" s="174"/>
      <c r="K70" s="150" t="str">
        <f t="shared" si="2"/>
        <v xml:space="preserve"> </v>
      </c>
      <c r="L70" s="151"/>
      <c r="M70" s="151"/>
      <c r="N70" s="152"/>
      <c r="Z70" s="176" t="s">
        <v>53</v>
      </c>
      <c r="AA70" s="136" t="s">
        <v>53</v>
      </c>
    </row>
    <row r="71" spans="1:27" ht="15">
      <c r="A71" s="1" t="s">
        <v>601</v>
      </c>
      <c r="B71" s="1"/>
      <c r="C71" s="1"/>
      <c r="D71" s="174"/>
      <c r="E71" s="174"/>
      <c r="F71" s="174"/>
      <c r="G71" s="174"/>
      <c r="H71" s="174"/>
      <c r="I71" s="174"/>
      <c r="J71" s="174"/>
      <c r="K71" s="150" t="str">
        <f t="shared" si="2"/>
        <v xml:space="preserve"> </v>
      </c>
      <c r="L71" s="151"/>
      <c r="M71" s="151"/>
      <c r="N71" s="152"/>
      <c r="Z71" s="176" t="s">
        <v>54</v>
      </c>
      <c r="AA71" s="136" t="s">
        <v>54</v>
      </c>
    </row>
    <row r="72" spans="1:27" ht="15">
      <c r="A72" s="1" t="s">
        <v>602</v>
      </c>
      <c r="B72" s="1"/>
      <c r="C72" s="1"/>
      <c r="D72" s="174"/>
      <c r="E72" s="174"/>
      <c r="F72" s="174"/>
      <c r="G72" s="174"/>
      <c r="H72" s="174"/>
      <c r="I72" s="174"/>
      <c r="J72" s="174"/>
      <c r="K72" s="150" t="str">
        <f t="shared" si="2"/>
        <v xml:space="preserve"> </v>
      </c>
      <c r="L72" s="151"/>
      <c r="M72" s="151"/>
      <c r="N72" s="152"/>
      <c r="Z72" s="176" t="s">
        <v>55</v>
      </c>
      <c r="AA72" s="136" t="s">
        <v>55</v>
      </c>
    </row>
    <row r="73" spans="1:27" ht="15">
      <c r="A73" s="1" t="s">
        <v>603</v>
      </c>
      <c r="B73" s="1"/>
      <c r="C73" s="1"/>
      <c r="D73" s="174"/>
      <c r="E73" s="174"/>
      <c r="F73" s="174"/>
      <c r="G73" s="174"/>
      <c r="H73" s="174"/>
      <c r="I73" s="174"/>
      <c r="J73" s="174"/>
      <c r="K73" s="150" t="str">
        <f t="shared" si="2"/>
        <v xml:space="preserve"> </v>
      </c>
      <c r="L73" s="151"/>
      <c r="M73" s="151"/>
      <c r="N73" s="152"/>
      <c r="Z73" s="176" t="s">
        <v>56</v>
      </c>
      <c r="AA73" s="136" t="s">
        <v>56</v>
      </c>
    </row>
    <row r="74" spans="1:27" ht="15">
      <c r="A74" s="1" t="s">
        <v>604</v>
      </c>
      <c r="B74" s="1"/>
      <c r="C74" s="1"/>
      <c r="D74" s="174"/>
      <c r="E74" s="174"/>
      <c r="F74" s="174"/>
      <c r="G74" s="174"/>
      <c r="H74" s="174"/>
      <c r="I74" s="174"/>
      <c r="J74" s="174"/>
      <c r="K74" s="150" t="str">
        <f t="shared" si="2"/>
        <v xml:space="preserve"> </v>
      </c>
      <c r="L74" s="151"/>
      <c r="M74" s="151"/>
      <c r="N74" s="152"/>
      <c r="Z74" s="176" t="s">
        <v>57</v>
      </c>
      <c r="AA74" s="136" t="s">
        <v>57</v>
      </c>
    </row>
    <row r="75" spans="1:27" ht="15">
      <c r="A75" s="1" t="s">
        <v>605</v>
      </c>
      <c r="B75" s="1"/>
      <c r="C75" s="1"/>
      <c r="D75" s="174"/>
      <c r="E75" s="174"/>
      <c r="F75" s="174"/>
      <c r="G75" s="174"/>
      <c r="H75" s="174"/>
      <c r="I75" s="174"/>
      <c r="J75" s="174"/>
      <c r="K75" s="150" t="str">
        <f t="shared" si="2"/>
        <v xml:space="preserve"> </v>
      </c>
      <c r="L75" s="151"/>
      <c r="M75" s="151"/>
      <c r="N75" s="152"/>
      <c r="Z75" s="176" t="s">
        <v>58</v>
      </c>
      <c r="AA75" s="136" t="s">
        <v>58</v>
      </c>
    </row>
    <row r="76" spans="1:27" ht="15">
      <c r="A76" s="1" t="s">
        <v>606</v>
      </c>
      <c r="B76" s="1"/>
      <c r="C76" s="1"/>
      <c r="D76" s="174"/>
      <c r="E76" s="174"/>
      <c r="F76" s="174"/>
      <c r="G76" s="174"/>
      <c r="H76" s="174"/>
      <c r="I76" s="174"/>
      <c r="J76" s="174"/>
      <c r="K76" s="150" t="str">
        <f t="shared" si="2"/>
        <v xml:space="preserve"> </v>
      </c>
      <c r="L76" s="151"/>
      <c r="M76" s="151"/>
      <c r="N76" s="152"/>
      <c r="Z76" s="176" t="s">
        <v>59</v>
      </c>
      <c r="AA76" s="136" t="s">
        <v>59</v>
      </c>
    </row>
    <row r="77" spans="1:27" ht="15">
      <c r="A77" s="1" t="s">
        <v>607</v>
      </c>
      <c r="B77" s="1"/>
      <c r="C77" s="1"/>
      <c r="D77" s="174"/>
      <c r="E77" s="174"/>
      <c r="F77" s="174"/>
      <c r="G77" s="174"/>
      <c r="H77" s="174"/>
      <c r="I77" s="174"/>
      <c r="J77" s="174"/>
      <c r="K77" s="150" t="str">
        <f t="shared" si="2"/>
        <v xml:space="preserve"> </v>
      </c>
      <c r="L77" s="151"/>
      <c r="M77" s="151"/>
      <c r="N77" s="152"/>
      <c r="Z77" s="176" t="s">
        <v>60</v>
      </c>
      <c r="AA77" s="136" t="s">
        <v>60</v>
      </c>
    </row>
    <row r="78" spans="1:27" ht="15">
      <c r="A78" s="1" t="s">
        <v>608</v>
      </c>
      <c r="B78" s="1"/>
      <c r="C78" s="1"/>
      <c r="D78" s="174"/>
      <c r="E78" s="174"/>
      <c r="F78" s="174"/>
      <c r="G78" s="174"/>
      <c r="H78" s="174"/>
      <c r="I78" s="174"/>
      <c r="J78" s="174"/>
      <c r="K78" s="150" t="str">
        <f t="shared" si="2"/>
        <v xml:space="preserve"> </v>
      </c>
      <c r="L78" s="151"/>
      <c r="M78" s="151"/>
      <c r="N78" s="152"/>
      <c r="Z78" s="176" t="s">
        <v>61</v>
      </c>
      <c r="AA78" s="136" t="s">
        <v>61</v>
      </c>
    </row>
    <row r="79" spans="1:27" ht="15">
      <c r="A79" s="1" t="s">
        <v>609</v>
      </c>
      <c r="B79" s="1"/>
      <c r="C79" s="1"/>
      <c r="D79" s="174"/>
      <c r="E79" s="174"/>
      <c r="F79" s="174"/>
      <c r="G79" s="174"/>
      <c r="H79" s="174"/>
      <c r="I79" s="174"/>
      <c r="J79" s="174"/>
      <c r="K79" s="150" t="str">
        <f t="shared" si="2"/>
        <v xml:space="preserve"> </v>
      </c>
      <c r="L79" s="151"/>
      <c r="M79" s="151"/>
      <c r="N79" s="152"/>
      <c r="Z79" s="176" t="s">
        <v>62</v>
      </c>
      <c r="AA79" s="136" t="s">
        <v>62</v>
      </c>
    </row>
    <row r="80" spans="1:27" ht="15">
      <c r="A80" s="1" t="s">
        <v>610</v>
      </c>
      <c r="B80" s="1"/>
      <c r="C80" s="1"/>
      <c r="D80" s="174"/>
      <c r="E80" s="174"/>
      <c r="F80" s="174"/>
      <c r="G80" s="174"/>
      <c r="H80" s="174"/>
      <c r="I80" s="174"/>
      <c r="J80" s="174"/>
      <c r="K80" s="150" t="str">
        <f t="shared" si="2"/>
        <v xml:space="preserve"> </v>
      </c>
      <c r="L80" s="151"/>
      <c r="M80" s="151"/>
      <c r="N80" s="152"/>
      <c r="Z80" s="176" t="s">
        <v>63</v>
      </c>
      <c r="AA80" s="136" t="s">
        <v>63</v>
      </c>
    </row>
    <row r="81" spans="1:27" ht="15">
      <c r="A81" s="1" t="s">
        <v>611</v>
      </c>
      <c r="B81" s="1"/>
      <c r="C81" s="1"/>
      <c r="D81" s="174"/>
      <c r="E81" s="174"/>
      <c r="F81" s="174"/>
      <c r="G81" s="174"/>
      <c r="H81" s="174"/>
      <c r="I81" s="174"/>
      <c r="J81" s="174"/>
      <c r="K81" s="150" t="str">
        <f t="shared" si="2"/>
        <v xml:space="preserve"> </v>
      </c>
      <c r="L81" s="151"/>
      <c r="M81" s="151"/>
      <c r="N81" s="152"/>
      <c r="Z81" s="176" t="s">
        <v>64</v>
      </c>
      <c r="AA81" s="136" t="s">
        <v>64</v>
      </c>
    </row>
    <row r="82" spans="1:27" ht="15">
      <c r="A82" s="1" t="s">
        <v>612</v>
      </c>
      <c r="B82" s="1"/>
      <c r="C82" s="1"/>
      <c r="D82" s="174"/>
      <c r="E82" s="174"/>
      <c r="F82" s="174"/>
      <c r="G82" s="174"/>
      <c r="H82" s="174"/>
      <c r="I82" s="174"/>
      <c r="J82" s="174"/>
      <c r="K82" s="150" t="str">
        <f t="shared" si="2"/>
        <v xml:space="preserve"> </v>
      </c>
      <c r="L82" s="151"/>
      <c r="M82" s="151"/>
      <c r="N82" s="152"/>
      <c r="Z82" s="176" t="s">
        <v>65</v>
      </c>
      <c r="AA82" s="136" t="s">
        <v>65</v>
      </c>
    </row>
    <row r="83" spans="1:27" ht="15">
      <c r="A83" s="1" t="s">
        <v>613</v>
      </c>
      <c r="B83" s="1"/>
      <c r="C83" s="1"/>
      <c r="D83" s="174"/>
      <c r="E83" s="174"/>
      <c r="F83" s="174"/>
      <c r="G83" s="174"/>
      <c r="H83" s="174"/>
      <c r="I83" s="174"/>
      <c r="J83" s="174"/>
      <c r="K83" s="150" t="str">
        <f t="shared" si="2"/>
        <v xml:space="preserve"> </v>
      </c>
      <c r="L83" s="151"/>
      <c r="M83" s="151"/>
      <c r="N83" s="152"/>
      <c r="Z83" s="176" t="s">
        <v>66</v>
      </c>
      <c r="AA83" s="136" t="s">
        <v>66</v>
      </c>
    </row>
    <row r="84" spans="1:27" ht="15">
      <c r="A84" s="1" t="s">
        <v>614</v>
      </c>
      <c r="B84" s="1"/>
      <c r="C84" s="1"/>
      <c r="D84" s="174"/>
      <c r="E84" s="174"/>
      <c r="F84" s="174"/>
      <c r="G84" s="174"/>
      <c r="H84" s="174"/>
      <c r="I84" s="174"/>
      <c r="J84" s="174"/>
      <c r="K84" s="150" t="str">
        <f t="shared" si="2"/>
        <v xml:space="preserve"> </v>
      </c>
      <c r="L84" s="151"/>
      <c r="M84" s="151"/>
      <c r="N84" s="152"/>
      <c r="Z84" s="176" t="s">
        <v>67</v>
      </c>
      <c r="AA84" s="136" t="s">
        <v>67</v>
      </c>
    </row>
    <row r="85" spans="1:27" ht="15">
      <c r="A85" s="1" t="s">
        <v>615</v>
      </c>
      <c r="B85" s="1"/>
      <c r="C85" s="1"/>
      <c r="D85" s="174"/>
      <c r="E85" s="174"/>
      <c r="F85" s="174"/>
      <c r="G85" s="174"/>
      <c r="H85" s="174"/>
      <c r="I85" s="174"/>
      <c r="J85" s="174"/>
      <c r="K85" s="150" t="str">
        <f t="shared" si="2"/>
        <v xml:space="preserve"> </v>
      </c>
      <c r="L85" s="151"/>
      <c r="M85" s="151"/>
      <c r="N85" s="152"/>
      <c r="Z85" s="176" t="s">
        <v>68</v>
      </c>
      <c r="AA85" s="136" t="s">
        <v>68</v>
      </c>
    </row>
    <row r="86" spans="1:27" ht="15">
      <c r="A86" s="1" t="s">
        <v>616</v>
      </c>
      <c r="B86" s="1"/>
      <c r="C86" s="1"/>
      <c r="D86" s="174"/>
      <c r="E86" s="174"/>
      <c r="F86" s="174"/>
      <c r="G86" s="174"/>
      <c r="H86" s="174"/>
      <c r="I86" s="174"/>
      <c r="J86" s="174"/>
      <c r="K86" s="150" t="str">
        <f t="shared" si="2"/>
        <v xml:space="preserve"> </v>
      </c>
      <c r="L86" s="151"/>
      <c r="M86" s="151"/>
      <c r="N86" s="152"/>
      <c r="Z86" s="176" t="s">
        <v>69</v>
      </c>
      <c r="AA86" s="136" t="s">
        <v>69</v>
      </c>
    </row>
    <row r="87" spans="1:27" ht="15">
      <c r="A87" s="1" t="s">
        <v>617</v>
      </c>
      <c r="B87" s="1"/>
      <c r="C87" s="1"/>
      <c r="D87" s="174"/>
      <c r="E87" s="174"/>
      <c r="F87" s="174"/>
      <c r="G87" s="174"/>
      <c r="H87" s="174"/>
      <c r="I87" s="174"/>
      <c r="J87" s="174"/>
      <c r="K87" s="150" t="str">
        <f t="shared" si="2"/>
        <v xml:space="preserve"> </v>
      </c>
      <c r="L87" s="151"/>
      <c r="M87" s="151"/>
      <c r="N87" s="152"/>
      <c r="Z87" s="176" t="s">
        <v>70</v>
      </c>
      <c r="AA87" s="136" t="s">
        <v>70</v>
      </c>
    </row>
    <row r="88" spans="1:27" ht="15">
      <c r="A88" s="1" t="s">
        <v>618</v>
      </c>
      <c r="B88" s="1"/>
      <c r="C88" s="1"/>
      <c r="D88" s="174"/>
      <c r="E88" s="174"/>
      <c r="F88" s="174"/>
      <c r="G88" s="174"/>
      <c r="H88" s="174"/>
      <c r="I88" s="174"/>
      <c r="J88" s="174"/>
      <c r="K88" s="150" t="str">
        <f t="shared" si="2"/>
        <v xml:space="preserve"> </v>
      </c>
      <c r="L88" s="151"/>
      <c r="M88" s="151"/>
      <c r="N88" s="152"/>
      <c r="Z88" s="176" t="s">
        <v>71</v>
      </c>
      <c r="AA88" s="136" t="s">
        <v>71</v>
      </c>
    </row>
    <row r="89" spans="1:27" ht="15">
      <c r="A89" s="1" t="s">
        <v>619</v>
      </c>
      <c r="B89" s="1"/>
      <c r="C89" s="1"/>
      <c r="D89" s="174"/>
      <c r="E89" s="174"/>
      <c r="F89" s="174"/>
      <c r="G89" s="174"/>
      <c r="H89" s="174"/>
      <c r="I89" s="174"/>
      <c r="J89" s="174"/>
      <c r="K89" s="150" t="str">
        <f t="shared" si="2"/>
        <v xml:space="preserve"> </v>
      </c>
      <c r="L89" s="151"/>
      <c r="M89" s="151"/>
      <c r="N89" s="152"/>
      <c r="Z89" s="176" t="s">
        <v>72</v>
      </c>
      <c r="AA89" s="136" t="s">
        <v>72</v>
      </c>
    </row>
    <row r="90" spans="1:27" ht="15">
      <c r="A90" s="1" t="s">
        <v>620</v>
      </c>
      <c r="B90" s="1"/>
      <c r="C90" s="1"/>
      <c r="D90" s="174"/>
      <c r="E90" s="174"/>
      <c r="F90" s="174"/>
      <c r="G90" s="174"/>
      <c r="H90" s="174"/>
      <c r="I90" s="174"/>
      <c r="J90" s="174"/>
      <c r="K90" s="150" t="str">
        <f t="shared" si="2"/>
        <v xml:space="preserve"> </v>
      </c>
      <c r="L90" s="151"/>
      <c r="M90" s="151"/>
      <c r="N90" s="152"/>
      <c r="Z90" s="176" t="s">
        <v>73</v>
      </c>
      <c r="AA90" s="136" t="s">
        <v>73</v>
      </c>
    </row>
    <row r="91" spans="1:27" ht="15">
      <c r="A91" s="1" t="s">
        <v>621</v>
      </c>
      <c r="B91" s="1"/>
      <c r="C91" s="1"/>
      <c r="D91" s="174"/>
      <c r="E91" s="174"/>
      <c r="F91" s="174"/>
      <c r="G91" s="174"/>
      <c r="H91" s="174"/>
      <c r="I91" s="174"/>
      <c r="J91" s="174"/>
      <c r="K91" s="150" t="str">
        <f t="shared" si="2"/>
        <v xml:space="preserve"> </v>
      </c>
      <c r="L91" s="151"/>
      <c r="M91" s="151"/>
      <c r="N91" s="152"/>
      <c r="Z91" s="176" t="s">
        <v>74</v>
      </c>
      <c r="AA91" s="136" t="s">
        <v>74</v>
      </c>
    </row>
    <row r="92" spans="1:27" ht="15">
      <c r="A92" s="1" t="s">
        <v>622</v>
      </c>
      <c r="B92" s="1"/>
      <c r="C92" s="1"/>
      <c r="D92" s="174"/>
      <c r="E92" s="174"/>
      <c r="F92" s="174"/>
      <c r="G92" s="174"/>
      <c r="H92" s="174"/>
      <c r="I92" s="174"/>
      <c r="J92" s="174"/>
      <c r="K92" s="150" t="str">
        <f t="shared" si="2"/>
        <v xml:space="preserve"> </v>
      </c>
      <c r="L92" s="151"/>
      <c r="M92" s="151"/>
      <c r="N92" s="152"/>
      <c r="Z92" s="176" t="s">
        <v>75</v>
      </c>
      <c r="AA92" s="136" t="s">
        <v>75</v>
      </c>
    </row>
    <row r="93" spans="1:27" ht="15">
      <c r="A93" s="1" t="s">
        <v>623</v>
      </c>
      <c r="B93" s="1"/>
      <c r="C93" s="1"/>
      <c r="D93" s="174"/>
      <c r="E93" s="174"/>
      <c r="F93" s="174"/>
      <c r="G93" s="174"/>
      <c r="H93" s="174"/>
      <c r="I93" s="174"/>
      <c r="J93" s="174"/>
      <c r="K93" s="150" t="str">
        <f t="shared" si="2"/>
        <v xml:space="preserve"> </v>
      </c>
      <c r="L93" s="151"/>
      <c r="M93" s="151"/>
      <c r="N93" s="152"/>
      <c r="Z93" s="176" t="s">
        <v>76</v>
      </c>
      <c r="AA93" s="136" t="s">
        <v>76</v>
      </c>
    </row>
    <row r="94" spans="1:27" ht="15">
      <c r="A94" s="1" t="s">
        <v>624</v>
      </c>
      <c r="B94" s="1"/>
      <c r="C94" s="1"/>
      <c r="D94" s="174"/>
      <c r="E94" s="174"/>
      <c r="F94" s="174"/>
      <c r="G94" s="174"/>
      <c r="H94" s="174"/>
      <c r="I94" s="174"/>
      <c r="J94" s="174"/>
      <c r="K94" s="150" t="str">
        <f t="shared" si="2"/>
        <v xml:space="preserve"> </v>
      </c>
      <c r="L94" s="151"/>
      <c r="M94" s="151"/>
      <c r="N94" s="152"/>
      <c r="Z94" s="176" t="s">
        <v>77</v>
      </c>
      <c r="AA94" s="136" t="s">
        <v>77</v>
      </c>
    </row>
    <row r="95" spans="1:27" ht="15">
      <c r="A95" s="1" t="s">
        <v>625</v>
      </c>
      <c r="B95" s="1"/>
      <c r="C95" s="1"/>
      <c r="D95" s="174"/>
      <c r="E95" s="174"/>
      <c r="F95" s="174"/>
      <c r="G95" s="174"/>
      <c r="H95" s="174"/>
      <c r="I95" s="174"/>
      <c r="J95" s="174"/>
      <c r="K95" s="150" t="str">
        <f t="shared" si="2"/>
        <v xml:space="preserve"> </v>
      </c>
      <c r="L95" s="151"/>
      <c r="M95" s="151"/>
      <c r="N95" s="152"/>
      <c r="Z95" s="176" t="s">
        <v>78</v>
      </c>
      <c r="AA95" s="136" t="s">
        <v>78</v>
      </c>
    </row>
    <row r="96" spans="1:27" ht="15">
      <c r="A96" s="1" t="s">
        <v>626</v>
      </c>
      <c r="B96" s="1"/>
      <c r="C96" s="1"/>
      <c r="D96" s="174"/>
      <c r="E96" s="174"/>
      <c r="F96" s="174"/>
      <c r="G96" s="174"/>
      <c r="H96" s="174"/>
      <c r="I96" s="174"/>
      <c r="J96" s="174"/>
      <c r="K96" s="150" t="str">
        <f t="shared" si="2"/>
        <v xml:space="preserve"> </v>
      </c>
      <c r="L96" s="151"/>
      <c r="M96" s="151"/>
      <c r="N96" s="152"/>
      <c r="Z96" s="176" t="s">
        <v>79</v>
      </c>
      <c r="AA96" s="136" t="s">
        <v>79</v>
      </c>
    </row>
    <row r="97" spans="1:27" ht="15">
      <c r="A97" s="1" t="s">
        <v>627</v>
      </c>
      <c r="B97" s="1"/>
      <c r="C97" s="1"/>
      <c r="D97" s="174"/>
      <c r="E97" s="174"/>
      <c r="F97" s="174"/>
      <c r="G97" s="174"/>
      <c r="H97" s="174"/>
      <c r="I97" s="174"/>
      <c r="J97" s="174"/>
      <c r="K97" s="150" t="str">
        <f t="shared" si="2"/>
        <v xml:space="preserve"> </v>
      </c>
      <c r="L97" s="151"/>
      <c r="M97" s="151"/>
      <c r="N97" s="152"/>
      <c r="Z97" s="176" t="s">
        <v>80</v>
      </c>
      <c r="AA97" s="136" t="s">
        <v>80</v>
      </c>
    </row>
    <row r="98" spans="1:27" ht="15">
      <c r="A98" s="1" t="s">
        <v>628</v>
      </c>
      <c r="B98" s="1"/>
      <c r="C98" s="1"/>
      <c r="D98" s="174"/>
      <c r="E98" s="174"/>
      <c r="F98" s="174"/>
      <c r="G98" s="174"/>
      <c r="H98" s="174"/>
      <c r="I98" s="174"/>
      <c r="J98" s="174"/>
      <c r="K98" s="150" t="str">
        <f t="shared" si="2"/>
        <v xml:space="preserve"> </v>
      </c>
      <c r="L98" s="151"/>
      <c r="M98" s="151"/>
      <c r="N98" s="152"/>
      <c r="Z98" s="176" t="s">
        <v>81</v>
      </c>
      <c r="AA98" s="136" t="s">
        <v>81</v>
      </c>
    </row>
    <row r="99" spans="1:27" ht="15">
      <c r="A99" s="1" t="s">
        <v>629</v>
      </c>
      <c r="B99" s="1"/>
      <c r="C99" s="1"/>
      <c r="D99" s="174"/>
      <c r="E99" s="174"/>
      <c r="F99" s="174"/>
      <c r="G99" s="174"/>
      <c r="H99" s="174"/>
      <c r="I99" s="174"/>
      <c r="J99" s="174"/>
      <c r="K99" s="150" t="str">
        <f t="shared" si="2"/>
        <v xml:space="preserve"> </v>
      </c>
      <c r="L99" s="151"/>
      <c r="M99" s="151"/>
      <c r="N99" s="152"/>
      <c r="Z99" s="176" t="s">
        <v>82</v>
      </c>
      <c r="AA99" s="136" t="s">
        <v>82</v>
      </c>
    </row>
    <row r="100" spans="1:27" ht="15">
      <c r="A100" s="1" t="s">
        <v>630</v>
      </c>
      <c r="B100" s="1"/>
      <c r="C100" s="1"/>
      <c r="D100" s="174"/>
      <c r="E100" s="174"/>
      <c r="F100" s="174"/>
      <c r="G100" s="174"/>
      <c r="H100" s="174"/>
      <c r="I100" s="174"/>
      <c r="J100" s="174"/>
      <c r="K100" s="150" t="str">
        <f t="shared" si="2"/>
        <v xml:space="preserve"> </v>
      </c>
      <c r="L100" s="151"/>
      <c r="M100" s="151"/>
      <c r="N100" s="152"/>
      <c r="Z100" s="176" t="s">
        <v>83</v>
      </c>
      <c r="AA100" s="136" t="s">
        <v>83</v>
      </c>
    </row>
    <row r="101" spans="1:27" ht="15">
      <c r="A101" s="1" t="s">
        <v>631</v>
      </c>
      <c r="B101" s="1"/>
      <c r="C101" s="1"/>
      <c r="D101" s="174"/>
      <c r="E101" s="174"/>
      <c r="F101" s="174"/>
      <c r="G101" s="174"/>
      <c r="H101" s="174"/>
      <c r="I101" s="174"/>
      <c r="J101" s="174"/>
      <c r="K101" s="150" t="str">
        <f t="shared" si="2"/>
        <v xml:space="preserve"> </v>
      </c>
      <c r="L101" s="151"/>
      <c r="M101" s="151"/>
      <c r="N101" s="152"/>
      <c r="Z101" s="176" t="s">
        <v>84</v>
      </c>
      <c r="AA101" s="136" t="s">
        <v>84</v>
      </c>
    </row>
    <row r="102" spans="1:27" ht="15">
      <c r="A102" s="1" t="s">
        <v>632</v>
      </c>
      <c r="B102" s="1"/>
      <c r="C102" s="1"/>
      <c r="D102" s="174"/>
      <c r="E102" s="174"/>
      <c r="F102" s="174"/>
      <c r="G102" s="174"/>
      <c r="H102" s="174"/>
      <c r="I102" s="174"/>
      <c r="J102" s="174"/>
      <c r="K102" s="150" t="str">
        <f t="shared" si="2"/>
        <v xml:space="preserve"> </v>
      </c>
      <c r="L102" s="151"/>
      <c r="M102" s="151"/>
      <c r="N102" s="152"/>
      <c r="Z102" s="176" t="s">
        <v>85</v>
      </c>
      <c r="AA102" s="136" t="s">
        <v>85</v>
      </c>
    </row>
    <row r="103" spans="1:27" ht="15">
      <c r="A103" s="1" t="s">
        <v>633</v>
      </c>
      <c r="B103" s="1"/>
      <c r="C103" s="1"/>
      <c r="D103" s="174"/>
      <c r="E103" s="174"/>
      <c r="F103" s="174"/>
      <c r="G103" s="174"/>
      <c r="H103" s="174"/>
      <c r="I103" s="174"/>
      <c r="J103" s="174"/>
      <c r="K103" s="150" t="str">
        <f t="shared" si="2"/>
        <v xml:space="preserve"> </v>
      </c>
      <c r="L103" s="151"/>
      <c r="M103" s="151"/>
      <c r="N103" s="152"/>
      <c r="Z103" s="176" t="s">
        <v>86</v>
      </c>
      <c r="AA103" s="136" t="s">
        <v>86</v>
      </c>
    </row>
    <row r="104" spans="1:27" ht="15">
      <c r="A104" s="1" t="s">
        <v>634</v>
      </c>
      <c r="B104" s="1"/>
      <c r="C104" s="1"/>
      <c r="D104" s="174"/>
      <c r="E104" s="174"/>
      <c r="F104" s="174"/>
      <c r="G104" s="174"/>
      <c r="H104" s="174"/>
      <c r="I104" s="174"/>
      <c r="J104" s="174"/>
      <c r="K104" s="150" t="str">
        <f t="shared" si="2"/>
        <v xml:space="preserve"> </v>
      </c>
      <c r="L104" s="151"/>
      <c r="M104" s="151"/>
      <c r="N104" s="152"/>
      <c r="Z104" s="176" t="s">
        <v>87</v>
      </c>
      <c r="AA104" s="136" t="s">
        <v>87</v>
      </c>
    </row>
    <row r="105" spans="1:27" ht="15">
      <c r="A105" s="1" t="s">
        <v>635</v>
      </c>
      <c r="B105" s="1"/>
      <c r="C105" s="1"/>
      <c r="D105" s="174"/>
      <c r="E105" s="174"/>
      <c r="F105" s="174"/>
      <c r="G105" s="174"/>
      <c r="H105" s="174"/>
      <c r="I105" s="174"/>
      <c r="J105" s="174"/>
      <c r="K105" s="150" t="str">
        <f t="shared" ref="K105:K168" si="3">IF(ISBLANK(B105)," ",100-SUM(D105:J105))</f>
        <v xml:space="preserve"> </v>
      </c>
      <c r="L105" s="151"/>
      <c r="M105" s="151"/>
      <c r="N105" s="152"/>
      <c r="Z105" s="176" t="s">
        <v>88</v>
      </c>
      <c r="AA105" s="136" t="s">
        <v>88</v>
      </c>
    </row>
    <row r="106" spans="1:27" ht="15">
      <c r="A106" s="1" t="s">
        <v>636</v>
      </c>
      <c r="B106" s="1"/>
      <c r="C106" s="1"/>
      <c r="D106" s="174"/>
      <c r="E106" s="174"/>
      <c r="F106" s="174"/>
      <c r="G106" s="174"/>
      <c r="H106" s="174"/>
      <c r="I106" s="174"/>
      <c r="J106" s="174"/>
      <c r="K106" s="150" t="str">
        <f t="shared" si="3"/>
        <v xml:space="preserve"> </v>
      </c>
      <c r="L106" s="151"/>
      <c r="M106" s="151"/>
      <c r="N106" s="152"/>
      <c r="Z106" s="176" t="s">
        <v>89</v>
      </c>
      <c r="AA106" s="136" t="s">
        <v>89</v>
      </c>
    </row>
    <row r="107" spans="1:27" ht="15">
      <c r="A107" s="1" t="s">
        <v>637</v>
      </c>
      <c r="B107" s="1"/>
      <c r="C107" s="1"/>
      <c r="D107" s="174"/>
      <c r="E107" s="174"/>
      <c r="F107" s="174"/>
      <c r="G107" s="174"/>
      <c r="H107" s="174"/>
      <c r="I107" s="174"/>
      <c r="J107" s="174"/>
      <c r="K107" s="150" t="str">
        <f t="shared" si="3"/>
        <v xml:space="preserve"> </v>
      </c>
      <c r="L107" s="151"/>
      <c r="M107" s="151"/>
      <c r="N107" s="152"/>
      <c r="Z107" s="176" t="s">
        <v>90</v>
      </c>
      <c r="AA107" s="136" t="s">
        <v>90</v>
      </c>
    </row>
    <row r="108" spans="1:27" ht="15">
      <c r="A108" s="1" t="s">
        <v>638</v>
      </c>
      <c r="B108" s="1"/>
      <c r="C108" s="1"/>
      <c r="D108" s="174"/>
      <c r="E108" s="174"/>
      <c r="F108" s="174"/>
      <c r="G108" s="174"/>
      <c r="H108" s="174"/>
      <c r="I108" s="174"/>
      <c r="J108" s="174"/>
      <c r="K108" s="150" t="str">
        <f t="shared" si="3"/>
        <v xml:space="preserve"> </v>
      </c>
      <c r="L108" s="151"/>
      <c r="M108" s="151"/>
      <c r="N108" s="152"/>
      <c r="Z108" s="176" t="s">
        <v>91</v>
      </c>
      <c r="AA108" s="136" t="s">
        <v>91</v>
      </c>
    </row>
    <row r="109" spans="1:27" ht="15">
      <c r="A109" s="1" t="s">
        <v>639</v>
      </c>
      <c r="B109" s="1"/>
      <c r="C109" s="1"/>
      <c r="D109" s="174"/>
      <c r="E109" s="174"/>
      <c r="F109" s="174"/>
      <c r="G109" s="174"/>
      <c r="H109" s="174"/>
      <c r="I109" s="174"/>
      <c r="J109" s="174"/>
      <c r="K109" s="150" t="str">
        <f t="shared" si="3"/>
        <v xml:space="preserve"> </v>
      </c>
      <c r="L109" s="151"/>
      <c r="M109" s="151"/>
      <c r="N109" s="152"/>
      <c r="Z109" s="176" t="s">
        <v>92</v>
      </c>
      <c r="AA109" s="136" t="s">
        <v>92</v>
      </c>
    </row>
    <row r="110" spans="1:27" ht="15">
      <c r="A110" s="1" t="s">
        <v>640</v>
      </c>
      <c r="B110" s="1"/>
      <c r="C110" s="1"/>
      <c r="D110" s="174"/>
      <c r="E110" s="174"/>
      <c r="F110" s="174"/>
      <c r="G110" s="174"/>
      <c r="H110" s="174"/>
      <c r="I110" s="174"/>
      <c r="J110" s="174"/>
      <c r="K110" s="150" t="str">
        <f t="shared" si="3"/>
        <v xml:space="preserve"> </v>
      </c>
      <c r="L110" s="151"/>
      <c r="M110" s="151"/>
      <c r="N110" s="152"/>
      <c r="Z110" s="176" t="s">
        <v>93</v>
      </c>
      <c r="AA110" s="136" t="s">
        <v>93</v>
      </c>
    </row>
    <row r="111" spans="1:27" ht="15">
      <c r="A111" s="1" t="s">
        <v>641</v>
      </c>
      <c r="B111" s="1"/>
      <c r="C111" s="1"/>
      <c r="D111" s="174"/>
      <c r="E111" s="174"/>
      <c r="F111" s="174"/>
      <c r="G111" s="174"/>
      <c r="H111" s="174"/>
      <c r="I111" s="174"/>
      <c r="J111" s="174"/>
      <c r="K111" s="150" t="str">
        <f t="shared" si="3"/>
        <v xml:space="preserve"> </v>
      </c>
      <c r="L111" s="151"/>
      <c r="M111" s="151"/>
      <c r="N111" s="152"/>
      <c r="Z111" s="176" t="s">
        <v>94</v>
      </c>
      <c r="AA111" s="136" t="s">
        <v>94</v>
      </c>
    </row>
    <row r="112" spans="1:27" ht="15">
      <c r="A112" s="1" t="s">
        <v>642</v>
      </c>
      <c r="B112" s="1"/>
      <c r="C112" s="1"/>
      <c r="D112" s="174"/>
      <c r="E112" s="174"/>
      <c r="F112" s="174"/>
      <c r="G112" s="174"/>
      <c r="H112" s="174"/>
      <c r="I112" s="174"/>
      <c r="J112" s="174"/>
      <c r="K112" s="150" t="str">
        <f t="shared" si="3"/>
        <v xml:space="preserve"> </v>
      </c>
      <c r="L112" s="151"/>
      <c r="M112" s="151"/>
      <c r="N112" s="152"/>
      <c r="Z112" s="176" t="s">
        <v>95</v>
      </c>
      <c r="AA112" s="136" t="s">
        <v>95</v>
      </c>
    </row>
    <row r="113" spans="1:27" ht="15">
      <c r="A113" s="1" t="s">
        <v>643</v>
      </c>
      <c r="B113" s="1"/>
      <c r="C113" s="1"/>
      <c r="D113" s="174"/>
      <c r="E113" s="174"/>
      <c r="F113" s="174"/>
      <c r="G113" s="174"/>
      <c r="H113" s="174"/>
      <c r="I113" s="174"/>
      <c r="J113" s="174"/>
      <c r="K113" s="150" t="str">
        <f t="shared" si="3"/>
        <v xml:space="preserve"> </v>
      </c>
      <c r="L113" s="151"/>
      <c r="M113" s="151"/>
      <c r="N113" s="152"/>
      <c r="Z113" s="176" t="s">
        <v>96</v>
      </c>
      <c r="AA113" s="136" t="s">
        <v>96</v>
      </c>
    </row>
    <row r="114" spans="1:27" ht="15">
      <c r="A114" s="1" t="s">
        <v>644</v>
      </c>
      <c r="B114" s="1"/>
      <c r="C114" s="1"/>
      <c r="D114" s="174"/>
      <c r="E114" s="174"/>
      <c r="F114" s="174"/>
      <c r="G114" s="174"/>
      <c r="H114" s="174"/>
      <c r="I114" s="174"/>
      <c r="J114" s="174"/>
      <c r="K114" s="150" t="str">
        <f t="shared" si="3"/>
        <v xml:space="preserve"> </v>
      </c>
      <c r="L114" s="151"/>
      <c r="M114" s="151"/>
      <c r="N114" s="152"/>
      <c r="Z114" s="176" t="s">
        <v>97</v>
      </c>
      <c r="AA114" s="136" t="s">
        <v>97</v>
      </c>
    </row>
    <row r="115" spans="1:27" ht="15">
      <c r="A115" s="1" t="s">
        <v>645</v>
      </c>
      <c r="B115" s="1"/>
      <c r="C115" s="1"/>
      <c r="D115" s="174"/>
      <c r="E115" s="174"/>
      <c r="F115" s="174"/>
      <c r="G115" s="174"/>
      <c r="H115" s="174"/>
      <c r="I115" s="174"/>
      <c r="J115" s="174"/>
      <c r="K115" s="150" t="str">
        <f t="shared" si="3"/>
        <v xml:space="preserve"> </v>
      </c>
      <c r="L115" s="151"/>
      <c r="M115" s="151"/>
      <c r="N115" s="152"/>
      <c r="Z115" s="176" t="s">
        <v>98</v>
      </c>
      <c r="AA115" s="136" t="s">
        <v>98</v>
      </c>
    </row>
    <row r="116" spans="1:27" ht="15">
      <c r="A116" s="1" t="s">
        <v>646</v>
      </c>
      <c r="B116" s="1"/>
      <c r="C116" s="1"/>
      <c r="D116" s="174"/>
      <c r="E116" s="174"/>
      <c r="F116" s="174"/>
      <c r="G116" s="174"/>
      <c r="H116" s="174"/>
      <c r="I116" s="174"/>
      <c r="J116" s="174"/>
      <c r="K116" s="150" t="str">
        <f t="shared" si="3"/>
        <v xml:space="preserve"> </v>
      </c>
      <c r="L116" s="151"/>
      <c r="M116" s="151"/>
      <c r="N116" s="152"/>
      <c r="Z116" s="176" t="s">
        <v>99</v>
      </c>
      <c r="AA116" s="136" t="s">
        <v>99</v>
      </c>
    </row>
    <row r="117" spans="1:27" ht="15">
      <c r="A117" s="1" t="s">
        <v>647</v>
      </c>
      <c r="B117" s="1"/>
      <c r="C117" s="1"/>
      <c r="D117" s="174"/>
      <c r="E117" s="174"/>
      <c r="F117" s="174"/>
      <c r="G117" s="174"/>
      <c r="H117" s="174"/>
      <c r="I117" s="174"/>
      <c r="J117" s="174"/>
      <c r="K117" s="150" t="str">
        <f t="shared" si="3"/>
        <v xml:space="preserve"> </v>
      </c>
      <c r="L117" s="151"/>
      <c r="M117" s="151"/>
      <c r="N117" s="152"/>
      <c r="Z117" s="176" t="s">
        <v>100</v>
      </c>
      <c r="AA117" s="136" t="s">
        <v>100</v>
      </c>
    </row>
    <row r="118" spans="1:27" ht="15">
      <c r="A118" s="1" t="s">
        <v>648</v>
      </c>
      <c r="B118" s="1"/>
      <c r="C118" s="1"/>
      <c r="D118" s="174"/>
      <c r="E118" s="174"/>
      <c r="F118" s="174"/>
      <c r="G118" s="174"/>
      <c r="H118" s="174"/>
      <c r="I118" s="174"/>
      <c r="J118" s="174"/>
      <c r="K118" s="150" t="str">
        <f t="shared" si="3"/>
        <v xml:space="preserve"> </v>
      </c>
      <c r="L118" s="151"/>
      <c r="M118" s="151"/>
      <c r="N118" s="152"/>
      <c r="Z118" s="176" t="s">
        <v>101</v>
      </c>
      <c r="AA118" s="136" t="s">
        <v>101</v>
      </c>
    </row>
    <row r="119" spans="1:27" ht="15">
      <c r="A119" s="1" t="s">
        <v>649</v>
      </c>
      <c r="B119" s="1"/>
      <c r="C119" s="1"/>
      <c r="D119" s="174"/>
      <c r="E119" s="174"/>
      <c r="F119" s="174"/>
      <c r="G119" s="174"/>
      <c r="H119" s="174"/>
      <c r="I119" s="174"/>
      <c r="J119" s="174"/>
      <c r="K119" s="150" t="str">
        <f t="shared" si="3"/>
        <v xml:space="preserve"> </v>
      </c>
      <c r="L119" s="151"/>
      <c r="M119" s="151"/>
      <c r="N119" s="152"/>
      <c r="Z119" s="176" t="s">
        <v>102</v>
      </c>
      <c r="AA119" s="136" t="s">
        <v>102</v>
      </c>
    </row>
    <row r="120" spans="1:27" ht="15">
      <c r="A120" s="1" t="s">
        <v>650</v>
      </c>
      <c r="B120" s="1"/>
      <c r="C120" s="1"/>
      <c r="D120" s="174"/>
      <c r="E120" s="174"/>
      <c r="F120" s="174"/>
      <c r="G120" s="174"/>
      <c r="H120" s="174"/>
      <c r="I120" s="174"/>
      <c r="J120" s="174"/>
      <c r="K120" s="150" t="str">
        <f t="shared" si="3"/>
        <v xml:space="preserve"> </v>
      </c>
      <c r="L120" s="151"/>
      <c r="M120" s="151"/>
      <c r="N120" s="152"/>
      <c r="Z120" s="176" t="s">
        <v>103</v>
      </c>
      <c r="AA120" s="136" t="s">
        <v>103</v>
      </c>
    </row>
    <row r="121" spans="1:27" ht="15">
      <c r="A121" s="1" t="s">
        <v>651</v>
      </c>
      <c r="B121" s="1"/>
      <c r="C121" s="1"/>
      <c r="D121" s="174"/>
      <c r="E121" s="174"/>
      <c r="F121" s="174"/>
      <c r="G121" s="174"/>
      <c r="H121" s="174"/>
      <c r="I121" s="174"/>
      <c r="J121" s="174"/>
      <c r="K121" s="150" t="str">
        <f t="shared" si="3"/>
        <v xml:space="preserve"> </v>
      </c>
      <c r="L121" s="151"/>
      <c r="M121" s="151"/>
      <c r="N121" s="152"/>
      <c r="Z121" s="176" t="s">
        <v>104</v>
      </c>
      <c r="AA121" s="136" t="s">
        <v>104</v>
      </c>
    </row>
    <row r="122" spans="1:27" ht="15">
      <c r="A122" s="1" t="s">
        <v>652</v>
      </c>
      <c r="B122" s="1"/>
      <c r="C122" s="1"/>
      <c r="D122" s="174"/>
      <c r="E122" s="174"/>
      <c r="F122" s="174"/>
      <c r="G122" s="174"/>
      <c r="H122" s="174"/>
      <c r="I122" s="174"/>
      <c r="J122" s="174"/>
      <c r="K122" s="150" t="str">
        <f t="shared" si="3"/>
        <v xml:space="preserve"> </v>
      </c>
      <c r="L122" s="151"/>
      <c r="M122" s="151"/>
      <c r="N122" s="152"/>
      <c r="Z122" s="176" t="s">
        <v>105</v>
      </c>
      <c r="AA122" s="136" t="s">
        <v>105</v>
      </c>
    </row>
    <row r="123" spans="1:27" ht="15">
      <c r="A123" s="1" t="s">
        <v>653</v>
      </c>
      <c r="B123" s="1"/>
      <c r="C123" s="1"/>
      <c r="D123" s="174"/>
      <c r="E123" s="174"/>
      <c r="F123" s="174"/>
      <c r="G123" s="174"/>
      <c r="H123" s="174"/>
      <c r="I123" s="174"/>
      <c r="J123" s="174"/>
      <c r="K123" s="150" t="str">
        <f t="shared" si="3"/>
        <v xml:space="preserve"> </v>
      </c>
      <c r="L123" s="151"/>
      <c r="M123" s="151"/>
      <c r="N123" s="152"/>
      <c r="Z123" s="176" t="s">
        <v>106</v>
      </c>
      <c r="AA123" s="136" t="s">
        <v>106</v>
      </c>
    </row>
    <row r="124" spans="1:27" ht="15">
      <c r="A124" s="1" t="s">
        <v>654</v>
      </c>
      <c r="B124" s="1"/>
      <c r="C124" s="1"/>
      <c r="D124" s="174"/>
      <c r="E124" s="174"/>
      <c r="F124" s="174"/>
      <c r="G124" s="174"/>
      <c r="H124" s="174"/>
      <c r="I124" s="174"/>
      <c r="J124" s="174"/>
      <c r="K124" s="150" t="str">
        <f t="shared" si="3"/>
        <v xml:space="preserve"> </v>
      </c>
      <c r="L124" s="151"/>
      <c r="M124" s="151"/>
      <c r="N124" s="152"/>
      <c r="Z124" s="176" t="s">
        <v>107</v>
      </c>
      <c r="AA124" s="136" t="s">
        <v>107</v>
      </c>
    </row>
    <row r="125" spans="1:27" ht="15">
      <c r="A125" s="1" t="s">
        <v>655</v>
      </c>
      <c r="B125" s="1"/>
      <c r="C125" s="1"/>
      <c r="D125" s="174"/>
      <c r="E125" s="174"/>
      <c r="F125" s="174"/>
      <c r="G125" s="174"/>
      <c r="H125" s="174"/>
      <c r="I125" s="174"/>
      <c r="J125" s="174"/>
      <c r="K125" s="150" t="str">
        <f t="shared" si="3"/>
        <v xml:space="preserve"> </v>
      </c>
      <c r="L125" s="151"/>
      <c r="M125" s="151"/>
      <c r="N125" s="152"/>
      <c r="Z125" s="176" t="s">
        <v>108</v>
      </c>
      <c r="AA125" s="136" t="s">
        <v>108</v>
      </c>
    </row>
    <row r="126" spans="1:27" ht="15">
      <c r="A126" s="1" t="s">
        <v>656</v>
      </c>
      <c r="B126" s="1"/>
      <c r="C126" s="1"/>
      <c r="D126" s="174"/>
      <c r="E126" s="174"/>
      <c r="F126" s="174"/>
      <c r="G126" s="174"/>
      <c r="H126" s="174"/>
      <c r="I126" s="174"/>
      <c r="J126" s="174"/>
      <c r="K126" s="150" t="str">
        <f t="shared" si="3"/>
        <v xml:space="preserve"> </v>
      </c>
      <c r="L126" s="151"/>
      <c r="M126" s="151"/>
      <c r="N126" s="152"/>
      <c r="Z126" s="176" t="s">
        <v>109</v>
      </c>
      <c r="AA126" s="136" t="s">
        <v>109</v>
      </c>
    </row>
    <row r="127" spans="1:27" ht="15">
      <c r="A127" s="1" t="s">
        <v>657</v>
      </c>
      <c r="B127" s="1"/>
      <c r="C127" s="1"/>
      <c r="D127" s="174"/>
      <c r="E127" s="174"/>
      <c r="F127" s="174"/>
      <c r="G127" s="174"/>
      <c r="H127" s="174"/>
      <c r="I127" s="174"/>
      <c r="J127" s="174"/>
      <c r="K127" s="150" t="str">
        <f t="shared" si="3"/>
        <v xml:space="preserve"> </v>
      </c>
      <c r="L127" s="151"/>
      <c r="M127" s="151"/>
      <c r="N127" s="152"/>
      <c r="Z127" s="176" t="s">
        <v>110</v>
      </c>
      <c r="AA127" s="136" t="s">
        <v>110</v>
      </c>
    </row>
    <row r="128" spans="1:27" ht="15">
      <c r="A128" s="1" t="s">
        <v>658</v>
      </c>
      <c r="B128" s="1"/>
      <c r="C128" s="1"/>
      <c r="D128" s="174"/>
      <c r="E128" s="174"/>
      <c r="F128" s="174"/>
      <c r="G128" s="174"/>
      <c r="H128" s="174"/>
      <c r="I128" s="174"/>
      <c r="J128" s="174"/>
      <c r="K128" s="150" t="str">
        <f t="shared" si="3"/>
        <v xml:space="preserve"> </v>
      </c>
      <c r="L128" s="151"/>
      <c r="M128" s="151"/>
      <c r="N128" s="152"/>
      <c r="Z128" s="176" t="s">
        <v>111</v>
      </c>
      <c r="AA128" s="136" t="s">
        <v>111</v>
      </c>
    </row>
    <row r="129" spans="1:27" ht="15">
      <c r="A129" s="1" t="s">
        <v>659</v>
      </c>
      <c r="B129" s="1"/>
      <c r="C129" s="1"/>
      <c r="D129" s="174"/>
      <c r="E129" s="174"/>
      <c r="F129" s="174"/>
      <c r="G129" s="174"/>
      <c r="H129" s="174"/>
      <c r="I129" s="174"/>
      <c r="J129" s="174"/>
      <c r="K129" s="150" t="str">
        <f t="shared" si="3"/>
        <v xml:space="preserve"> </v>
      </c>
      <c r="L129" s="151"/>
      <c r="M129" s="151"/>
      <c r="N129" s="152"/>
      <c r="Z129" s="176" t="s">
        <v>112</v>
      </c>
      <c r="AA129" s="136" t="s">
        <v>112</v>
      </c>
    </row>
    <row r="130" spans="1:27" ht="15">
      <c r="A130" s="1" t="s">
        <v>660</v>
      </c>
      <c r="B130" s="1"/>
      <c r="C130" s="1"/>
      <c r="D130" s="174"/>
      <c r="E130" s="174"/>
      <c r="F130" s="174"/>
      <c r="G130" s="174"/>
      <c r="H130" s="174"/>
      <c r="I130" s="174"/>
      <c r="J130" s="174"/>
      <c r="K130" s="150" t="str">
        <f t="shared" si="3"/>
        <v xml:space="preserve"> </v>
      </c>
      <c r="L130" s="151"/>
      <c r="M130" s="151"/>
      <c r="N130" s="152"/>
      <c r="Z130" s="176" t="s">
        <v>113</v>
      </c>
      <c r="AA130" s="136" t="s">
        <v>113</v>
      </c>
    </row>
    <row r="131" spans="1:27" ht="15">
      <c r="A131" s="1" t="s">
        <v>661</v>
      </c>
      <c r="B131" s="1"/>
      <c r="C131" s="1"/>
      <c r="D131" s="174"/>
      <c r="E131" s="174"/>
      <c r="F131" s="174"/>
      <c r="G131" s="174"/>
      <c r="H131" s="174"/>
      <c r="I131" s="174"/>
      <c r="J131" s="174"/>
      <c r="K131" s="150" t="str">
        <f t="shared" si="3"/>
        <v xml:space="preserve"> </v>
      </c>
      <c r="L131" s="151"/>
      <c r="M131" s="151"/>
      <c r="N131" s="152"/>
      <c r="Z131" s="176" t="s">
        <v>114</v>
      </c>
      <c r="AA131" s="136" t="s">
        <v>114</v>
      </c>
    </row>
    <row r="132" spans="1:27" ht="15">
      <c r="A132" s="1" t="s">
        <v>662</v>
      </c>
      <c r="B132" s="1"/>
      <c r="C132" s="1"/>
      <c r="D132" s="174"/>
      <c r="E132" s="174"/>
      <c r="F132" s="174"/>
      <c r="G132" s="174"/>
      <c r="H132" s="174"/>
      <c r="I132" s="174"/>
      <c r="J132" s="174"/>
      <c r="K132" s="150" t="str">
        <f t="shared" si="3"/>
        <v xml:space="preserve"> </v>
      </c>
      <c r="L132" s="151"/>
      <c r="M132" s="151"/>
      <c r="N132" s="152"/>
      <c r="Z132" s="176" t="s">
        <v>115</v>
      </c>
      <c r="AA132" s="136" t="s">
        <v>115</v>
      </c>
    </row>
    <row r="133" spans="1:27" ht="15">
      <c r="A133" s="1" t="s">
        <v>663</v>
      </c>
      <c r="B133" s="1"/>
      <c r="C133" s="1"/>
      <c r="D133" s="174"/>
      <c r="E133" s="174"/>
      <c r="F133" s="174"/>
      <c r="G133" s="174"/>
      <c r="H133" s="174"/>
      <c r="I133" s="174"/>
      <c r="J133" s="174"/>
      <c r="K133" s="150" t="str">
        <f t="shared" si="3"/>
        <v xml:space="preserve"> </v>
      </c>
      <c r="L133" s="151"/>
      <c r="M133" s="151"/>
      <c r="N133" s="152"/>
      <c r="Z133" s="176" t="s">
        <v>116</v>
      </c>
      <c r="AA133" s="136" t="s">
        <v>116</v>
      </c>
    </row>
    <row r="134" spans="1:27" ht="15">
      <c r="A134" s="1" t="s">
        <v>664</v>
      </c>
      <c r="B134" s="1"/>
      <c r="C134" s="1"/>
      <c r="D134" s="174"/>
      <c r="E134" s="174"/>
      <c r="F134" s="174"/>
      <c r="G134" s="174"/>
      <c r="H134" s="174"/>
      <c r="I134" s="174"/>
      <c r="J134" s="174"/>
      <c r="K134" s="150" t="str">
        <f t="shared" si="3"/>
        <v xml:space="preserve"> </v>
      </c>
      <c r="L134" s="151"/>
      <c r="M134" s="151"/>
      <c r="N134" s="152"/>
      <c r="Z134" s="176" t="s">
        <v>117</v>
      </c>
      <c r="AA134" s="136" t="s">
        <v>117</v>
      </c>
    </row>
    <row r="135" spans="1:27" ht="15">
      <c r="A135" s="1" t="s">
        <v>665</v>
      </c>
      <c r="B135" s="1"/>
      <c r="C135" s="1"/>
      <c r="D135" s="174"/>
      <c r="E135" s="174"/>
      <c r="F135" s="174"/>
      <c r="G135" s="174"/>
      <c r="H135" s="174"/>
      <c r="I135" s="174"/>
      <c r="J135" s="174"/>
      <c r="K135" s="150" t="str">
        <f t="shared" si="3"/>
        <v xml:space="preserve"> </v>
      </c>
      <c r="L135" s="151"/>
      <c r="M135" s="151"/>
      <c r="N135" s="152"/>
      <c r="Z135" s="176" t="s">
        <v>118</v>
      </c>
      <c r="AA135" s="136" t="s">
        <v>118</v>
      </c>
    </row>
    <row r="136" spans="1:27" ht="15">
      <c r="A136" s="1" t="s">
        <v>666</v>
      </c>
      <c r="B136" s="1"/>
      <c r="C136" s="1"/>
      <c r="D136" s="174"/>
      <c r="E136" s="174"/>
      <c r="F136" s="174"/>
      <c r="G136" s="174"/>
      <c r="H136" s="174"/>
      <c r="I136" s="174"/>
      <c r="J136" s="174"/>
      <c r="K136" s="150" t="str">
        <f t="shared" si="3"/>
        <v xml:space="preserve"> </v>
      </c>
      <c r="L136" s="151"/>
      <c r="M136" s="151"/>
      <c r="N136" s="152"/>
      <c r="Z136" s="176" t="s">
        <v>119</v>
      </c>
      <c r="AA136" s="136" t="s">
        <v>119</v>
      </c>
    </row>
    <row r="137" spans="1:27" ht="15">
      <c r="A137" s="1" t="s">
        <v>667</v>
      </c>
      <c r="B137" s="1"/>
      <c r="C137" s="1"/>
      <c r="D137" s="174"/>
      <c r="E137" s="174"/>
      <c r="F137" s="174"/>
      <c r="G137" s="174"/>
      <c r="H137" s="174"/>
      <c r="I137" s="174"/>
      <c r="J137" s="174"/>
      <c r="K137" s="150" t="str">
        <f t="shared" si="3"/>
        <v xml:space="preserve"> </v>
      </c>
      <c r="L137" s="151"/>
      <c r="M137" s="151"/>
      <c r="N137" s="152"/>
      <c r="Z137" s="176" t="s">
        <v>120</v>
      </c>
      <c r="AA137" s="136" t="s">
        <v>120</v>
      </c>
    </row>
    <row r="138" spans="1:27" ht="15">
      <c r="A138" s="1" t="s">
        <v>668</v>
      </c>
      <c r="B138" s="1"/>
      <c r="C138" s="1"/>
      <c r="D138" s="174"/>
      <c r="E138" s="174"/>
      <c r="F138" s="174"/>
      <c r="G138" s="174"/>
      <c r="H138" s="174"/>
      <c r="I138" s="174"/>
      <c r="J138" s="174"/>
      <c r="K138" s="150" t="str">
        <f t="shared" si="3"/>
        <v xml:space="preserve"> </v>
      </c>
      <c r="L138" s="151"/>
      <c r="M138" s="151"/>
      <c r="N138" s="152"/>
      <c r="Z138" s="176" t="s">
        <v>121</v>
      </c>
      <c r="AA138" s="136" t="s">
        <v>121</v>
      </c>
    </row>
    <row r="139" spans="1:27" ht="15">
      <c r="A139" s="1" t="s">
        <v>669</v>
      </c>
      <c r="B139" s="1"/>
      <c r="C139" s="1"/>
      <c r="D139" s="174"/>
      <c r="E139" s="174"/>
      <c r="F139" s="174"/>
      <c r="G139" s="174"/>
      <c r="H139" s="174"/>
      <c r="I139" s="174"/>
      <c r="J139" s="174"/>
      <c r="K139" s="150" t="str">
        <f t="shared" si="3"/>
        <v xml:space="preserve"> </v>
      </c>
      <c r="L139" s="151"/>
      <c r="M139" s="151"/>
      <c r="N139" s="152"/>
      <c r="Z139" s="176" t="s">
        <v>122</v>
      </c>
      <c r="AA139" s="136" t="s">
        <v>122</v>
      </c>
    </row>
    <row r="140" spans="1:27" ht="15">
      <c r="A140" s="1" t="s">
        <v>670</v>
      </c>
      <c r="B140" s="1"/>
      <c r="C140" s="1"/>
      <c r="D140" s="174"/>
      <c r="E140" s="174"/>
      <c r="F140" s="174"/>
      <c r="G140" s="174"/>
      <c r="H140" s="174"/>
      <c r="I140" s="174"/>
      <c r="J140" s="174"/>
      <c r="K140" s="150" t="str">
        <f t="shared" si="3"/>
        <v xml:space="preserve"> </v>
      </c>
      <c r="L140" s="151"/>
      <c r="M140" s="151"/>
      <c r="N140" s="152"/>
      <c r="Z140" s="176" t="s">
        <v>123</v>
      </c>
      <c r="AA140" s="136" t="s">
        <v>123</v>
      </c>
    </row>
    <row r="141" spans="1:27" ht="15">
      <c r="A141" s="1" t="s">
        <v>671</v>
      </c>
      <c r="B141" s="1"/>
      <c r="C141" s="1"/>
      <c r="D141" s="174"/>
      <c r="E141" s="174"/>
      <c r="F141" s="174"/>
      <c r="G141" s="174"/>
      <c r="H141" s="174"/>
      <c r="I141" s="174"/>
      <c r="J141" s="174"/>
      <c r="K141" s="150" t="str">
        <f t="shared" si="3"/>
        <v xml:space="preserve"> </v>
      </c>
      <c r="L141" s="151"/>
      <c r="M141" s="151"/>
      <c r="N141" s="152"/>
      <c r="Z141" s="176" t="s">
        <v>124</v>
      </c>
      <c r="AA141" s="136" t="s">
        <v>124</v>
      </c>
    </row>
    <row r="142" spans="1:27" ht="15">
      <c r="A142" s="1" t="s">
        <v>672</v>
      </c>
      <c r="B142" s="1"/>
      <c r="C142" s="1"/>
      <c r="D142" s="174"/>
      <c r="E142" s="174"/>
      <c r="F142" s="174"/>
      <c r="G142" s="174"/>
      <c r="H142" s="174"/>
      <c r="I142" s="174"/>
      <c r="J142" s="174"/>
      <c r="K142" s="150" t="str">
        <f t="shared" si="3"/>
        <v xml:space="preserve"> </v>
      </c>
      <c r="L142" s="151"/>
      <c r="M142" s="151"/>
      <c r="N142" s="152"/>
      <c r="Z142" s="176" t="s">
        <v>125</v>
      </c>
      <c r="AA142" s="136" t="s">
        <v>125</v>
      </c>
    </row>
    <row r="143" spans="1:27" ht="15">
      <c r="A143" s="1" t="s">
        <v>673</v>
      </c>
      <c r="B143" s="1"/>
      <c r="C143" s="1"/>
      <c r="D143" s="174"/>
      <c r="E143" s="174"/>
      <c r="F143" s="174"/>
      <c r="G143" s="174"/>
      <c r="H143" s="174"/>
      <c r="I143" s="174"/>
      <c r="J143" s="174"/>
      <c r="K143" s="150" t="str">
        <f t="shared" si="3"/>
        <v xml:space="preserve"> </v>
      </c>
      <c r="L143" s="151"/>
      <c r="M143" s="151"/>
      <c r="N143" s="152"/>
      <c r="Z143" s="176" t="s">
        <v>126</v>
      </c>
      <c r="AA143" s="136" t="s">
        <v>126</v>
      </c>
    </row>
    <row r="144" spans="1:27" ht="15">
      <c r="A144" s="1" t="s">
        <v>674</v>
      </c>
      <c r="B144" s="1"/>
      <c r="C144" s="1"/>
      <c r="D144" s="174"/>
      <c r="E144" s="174"/>
      <c r="F144" s="174"/>
      <c r="G144" s="174"/>
      <c r="H144" s="174"/>
      <c r="I144" s="174"/>
      <c r="J144" s="174"/>
      <c r="K144" s="150" t="str">
        <f t="shared" si="3"/>
        <v xml:space="preserve"> </v>
      </c>
      <c r="L144" s="151"/>
      <c r="M144" s="151"/>
      <c r="N144" s="152"/>
      <c r="Z144" s="176" t="s">
        <v>127</v>
      </c>
      <c r="AA144" s="136" t="s">
        <v>127</v>
      </c>
    </row>
    <row r="145" spans="1:27" ht="15">
      <c r="A145" s="1" t="s">
        <v>675</v>
      </c>
      <c r="B145" s="1"/>
      <c r="C145" s="1"/>
      <c r="D145" s="174"/>
      <c r="E145" s="174"/>
      <c r="F145" s="174"/>
      <c r="G145" s="174"/>
      <c r="H145" s="174"/>
      <c r="I145" s="174"/>
      <c r="J145" s="174"/>
      <c r="K145" s="150" t="str">
        <f t="shared" si="3"/>
        <v xml:space="preserve"> </v>
      </c>
      <c r="L145" s="151"/>
      <c r="M145" s="151"/>
      <c r="N145" s="152"/>
      <c r="Z145" s="176" t="s">
        <v>128</v>
      </c>
      <c r="AA145" s="136" t="s">
        <v>128</v>
      </c>
    </row>
    <row r="146" spans="1:27" ht="15">
      <c r="A146" s="1" t="s">
        <v>676</v>
      </c>
      <c r="B146" s="1"/>
      <c r="C146" s="1"/>
      <c r="D146" s="174"/>
      <c r="E146" s="174"/>
      <c r="F146" s="174"/>
      <c r="G146" s="174"/>
      <c r="H146" s="174"/>
      <c r="I146" s="174"/>
      <c r="J146" s="174"/>
      <c r="K146" s="150" t="str">
        <f t="shared" si="3"/>
        <v xml:space="preserve"> </v>
      </c>
      <c r="L146" s="151"/>
      <c r="M146" s="151"/>
      <c r="N146" s="152"/>
      <c r="Z146" s="176" t="s">
        <v>129</v>
      </c>
      <c r="AA146" s="136" t="s">
        <v>129</v>
      </c>
    </row>
    <row r="147" spans="1:27" ht="15">
      <c r="A147" s="1" t="s">
        <v>677</v>
      </c>
      <c r="B147" s="1"/>
      <c r="C147" s="1"/>
      <c r="D147" s="174"/>
      <c r="E147" s="174"/>
      <c r="F147" s="174"/>
      <c r="G147" s="174"/>
      <c r="H147" s="174"/>
      <c r="I147" s="174"/>
      <c r="J147" s="174"/>
      <c r="K147" s="150" t="str">
        <f t="shared" si="3"/>
        <v xml:space="preserve"> </v>
      </c>
      <c r="L147" s="151"/>
      <c r="M147" s="151"/>
      <c r="N147" s="152"/>
      <c r="Z147" s="176" t="s">
        <v>130</v>
      </c>
      <c r="AA147" s="136" t="s">
        <v>130</v>
      </c>
    </row>
    <row r="148" spans="1:27" ht="15">
      <c r="A148" s="1" t="s">
        <v>678</v>
      </c>
      <c r="B148" s="1"/>
      <c r="C148" s="1"/>
      <c r="D148" s="174"/>
      <c r="E148" s="174"/>
      <c r="F148" s="174"/>
      <c r="G148" s="174"/>
      <c r="H148" s="174"/>
      <c r="I148" s="174"/>
      <c r="J148" s="174"/>
      <c r="K148" s="150" t="str">
        <f t="shared" si="3"/>
        <v xml:space="preserve"> </v>
      </c>
      <c r="L148" s="151"/>
      <c r="M148" s="151"/>
      <c r="N148" s="152"/>
      <c r="Z148" s="176" t="s">
        <v>131</v>
      </c>
      <c r="AA148" s="136" t="s">
        <v>131</v>
      </c>
    </row>
    <row r="149" spans="1:27" ht="15">
      <c r="A149" s="1" t="s">
        <v>679</v>
      </c>
      <c r="B149" s="1"/>
      <c r="C149" s="1"/>
      <c r="D149" s="174"/>
      <c r="E149" s="174"/>
      <c r="F149" s="174"/>
      <c r="G149" s="174"/>
      <c r="H149" s="174"/>
      <c r="I149" s="174"/>
      <c r="J149" s="174"/>
      <c r="K149" s="150" t="str">
        <f t="shared" si="3"/>
        <v xml:space="preserve"> </v>
      </c>
      <c r="L149" s="151"/>
      <c r="M149" s="151"/>
      <c r="N149" s="152"/>
      <c r="Z149" s="176" t="s">
        <v>132</v>
      </c>
      <c r="AA149" s="136" t="s">
        <v>132</v>
      </c>
    </row>
    <row r="150" spans="1:27" ht="15">
      <c r="A150" s="1" t="s">
        <v>680</v>
      </c>
      <c r="B150" s="1"/>
      <c r="C150" s="1"/>
      <c r="D150" s="174"/>
      <c r="E150" s="174"/>
      <c r="F150" s="174"/>
      <c r="G150" s="174"/>
      <c r="H150" s="174"/>
      <c r="I150" s="174"/>
      <c r="J150" s="174"/>
      <c r="K150" s="150" t="str">
        <f t="shared" si="3"/>
        <v xml:space="preserve"> </v>
      </c>
      <c r="L150" s="151"/>
      <c r="M150" s="151"/>
      <c r="N150" s="152"/>
      <c r="Z150" s="176" t="s">
        <v>133</v>
      </c>
      <c r="AA150" s="136" t="s">
        <v>133</v>
      </c>
    </row>
    <row r="151" spans="1:27" ht="15">
      <c r="A151" s="1" t="s">
        <v>681</v>
      </c>
      <c r="B151" s="1"/>
      <c r="C151" s="1"/>
      <c r="D151" s="174"/>
      <c r="E151" s="174"/>
      <c r="F151" s="174"/>
      <c r="G151" s="174"/>
      <c r="H151" s="174"/>
      <c r="I151" s="174"/>
      <c r="J151" s="174"/>
      <c r="K151" s="150" t="str">
        <f t="shared" si="3"/>
        <v xml:space="preserve"> </v>
      </c>
      <c r="L151" s="151"/>
      <c r="M151" s="151"/>
      <c r="N151" s="152"/>
      <c r="Z151" s="176" t="s">
        <v>134</v>
      </c>
      <c r="AA151" s="136" t="s">
        <v>134</v>
      </c>
    </row>
    <row r="152" spans="1:27" ht="15">
      <c r="A152" s="1" t="s">
        <v>682</v>
      </c>
      <c r="B152" s="1"/>
      <c r="C152" s="1"/>
      <c r="D152" s="174"/>
      <c r="E152" s="174"/>
      <c r="F152" s="174"/>
      <c r="G152" s="174"/>
      <c r="H152" s="174"/>
      <c r="I152" s="174"/>
      <c r="J152" s="174"/>
      <c r="K152" s="150" t="str">
        <f t="shared" si="3"/>
        <v xml:space="preserve"> </v>
      </c>
      <c r="L152" s="151"/>
      <c r="M152" s="151"/>
      <c r="N152" s="152"/>
      <c r="Z152" s="176" t="s">
        <v>135</v>
      </c>
      <c r="AA152" s="136" t="s">
        <v>135</v>
      </c>
    </row>
    <row r="153" spans="1:27" ht="15">
      <c r="A153" s="1" t="s">
        <v>683</v>
      </c>
      <c r="B153" s="1"/>
      <c r="C153" s="1"/>
      <c r="D153" s="174"/>
      <c r="E153" s="174"/>
      <c r="F153" s="174"/>
      <c r="G153" s="174"/>
      <c r="H153" s="174"/>
      <c r="I153" s="174"/>
      <c r="J153" s="174"/>
      <c r="K153" s="150" t="str">
        <f t="shared" si="3"/>
        <v xml:space="preserve"> </v>
      </c>
      <c r="L153" s="151"/>
      <c r="M153" s="151"/>
      <c r="N153" s="152"/>
      <c r="Z153" s="176" t="s">
        <v>136</v>
      </c>
      <c r="AA153" s="136" t="s">
        <v>136</v>
      </c>
    </row>
    <row r="154" spans="1:27" ht="15">
      <c r="A154" s="1" t="s">
        <v>684</v>
      </c>
      <c r="B154" s="1"/>
      <c r="C154" s="1"/>
      <c r="D154" s="174"/>
      <c r="E154" s="174"/>
      <c r="F154" s="174"/>
      <c r="G154" s="174"/>
      <c r="H154" s="174"/>
      <c r="I154" s="174"/>
      <c r="J154" s="174"/>
      <c r="K154" s="150" t="str">
        <f t="shared" si="3"/>
        <v xml:space="preserve"> </v>
      </c>
      <c r="L154" s="151"/>
      <c r="M154" s="151"/>
      <c r="N154" s="152"/>
      <c r="Z154" s="176" t="s">
        <v>137</v>
      </c>
      <c r="AA154" s="136" t="s">
        <v>137</v>
      </c>
    </row>
    <row r="155" spans="1:27" ht="15">
      <c r="A155" s="1" t="s">
        <v>685</v>
      </c>
      <c r="B155" s="1"/>
      <c r="C155" s="1"/>
      <c r="D155" s="174"/>
      <c r="E155" s="174"/>
      <c r="F155" s="174"/>
      <c r="G155" s="174"/>
      <c r="H155" s="174"/>
      <c r="I155" s="174"/>
      <c r="J155" s="174"/>
      <c r="K155" s="150" t="str">
        <f t="shared" si="3"/>
        <v xml:space="preserve"> </v>
      </c>
      <c r="L155" s="151"/>
      <c r="M155" s="151"/>
      <c r="N155" s="152"/>
      <c r="Z155" s="176" t="s">
        <v>138</v>
      </c>
      <c r="AA155" s="136" t="s">
        <v>138</v>
      </c>
    </row>
    <row r="156" spans="1:27" ht="15">
      <c r="A156" s="1" t="s">
        <v>686</v>
      </c>
      <c r="B156" s="1"/>
      <c r="C156" s="1"/>
      <c r="D156" s="174"/>
      <c r="E156" s="174"/>
      <c r="F156" s="174"/>
      <c r="G156" s="174"/>
      <c r="H156" s="174"/>
      <c r="I156" s="174"/>
      <c r="J156" s="174"/>
      <c r="K156" s="150" t="str">
        <f t="shared" si="3"/>
        <v xml:space="preserve"> </v>
      </c>
      <c r="L156" s="151"/>
      <c r="M156" s="151"/>
      <c r="N156" s="152"/>
      <c r="Z156" s="176" t="s">
        <v>139</v>
      </c>
      <c r="AA156" s="136" t="s">
        <v>139</v>
      </c>
    </row>
    <row r="157" spans="1:27" ht="15">
      <c r="A157" s="1" t="s">
        <v>687</v>
      </c>
      <c r="B157" s="1"/>
      <c r="C157" s="1"/>
      <c r="D157" s="174"/>
      <c r="E157" s="174"/>
      <c r="F157" s="174"/>
      <c r="G157" s="174"/>
      <c r="H157" s="174"/>
      <c r="I157" s="174"/>
      <c r="J157" s="174"/>
      <c r="K157" s="150" t="str">
        <f t="shared" si="3"/>
        <v xml:space="preserve"> </v>
      </c>
      <c r="L157" s="151"/>
      <c r="M157" s="151"/>
      <c r="N157" s="152"/>
      <c r="Z157" s="176" t="s">
        <v>140</v>
      </c>
      <c r="AA157" s="136" t="s">
        <v>140</v>
      </c>
    </row>
    <row r="158" spans="1:27" ht="15">
      <c r="A158" s="1" t="s">
        <v>688</v>
      </c>
      <c r="B158" s="1"/>
      <c r="C158" s="1"/>
      <c r="D158" s="174"/>
      <c r="E158" s="174"/>
      <c r="F158" s="174"/>
      <c r="G158" s="174"/>
      <c r="H158" s="174"/>
      <c r="I158" s="174"/>
      <c r="J158" s="174"/>
      <c r="K158" s="150" t="str">
        <f t="shared" si="3"/>
        <v xml:space="preserve"> </v>
      </c>
      <c r="L158" s="151"/>
      <c r="M158" s="151"/>
      <c r="N158" s="152"/>
      <c r="Z158" s="176" t="s">
        <v>141</v>
      </c>
      <c r="AA158" s="136" t="s">
        <v>141</v>
      </c>
    </row>
    <row r="159" spans="1:27" ht="15">
      <c r="A159" s="1" t="s">
        <v>689</v>
      </c>
      <c r="B159" s="1"/>
      <c r="C159" s="1"/>
      <c r="D159" s="174"/>
      <c r="E159" s="174"/>
      <c r="F159" s="174"/>
      <c r="G159" s="174"/>
      <c r="H159" s="174"/>
      <c r="I159" s="174"/>
      <c r="J159" s="174"/>
      <c r="K159" s="150" t="str">
        <f t="shared" si="3"/>
        <v xml:space="preserve"> </v>
      </c>
      <c r="L159" s="151"/>
      <c r="M159" s="151"/>
      <c r="N159" s="152"/>
      <c r="Z159" s="176" t="s">
        <v>142</v>
      </c>
      <c r="AA159" s="136" t="s">
        <v>142</v>
      </c>
    </row>
    <row r="160" spans="1:27" ht="15">
      <c r="A160" s="1" t="s">
        <v>690</v>
      </c>
      <c r="B160" s="1"/>
      <c r="C160" s="1"/>
      <c r="D160" s="174"/>
      <c r="E160" s="174"/>
      <c r="F160" s="174"/>
      <c r="G160" s="174"/>
      <c r="H160" s="174"/>
      <c r="I160" s="174"/>
      <c r="J160" s="174"/>
      <c r="K160" s="150" t="str">
        <f t="shared" si="3"/>
        <v xml:space="preserve"> </v>
      </c>
      <c r="L160" s="151"/>
      <c r="M160" s="151"/>
      <c r="N160" s="152"/>
      <c r="Z160" s="176" t="s">
        <v>143</v>
      </c>
      <c r="AA160" s="136" t="s">
        <v>143</v>
      </c>
    </row>
    <row r="161" spans="1:27" ht="15">
      <c r="A161" s="1" t="s">
        <v>691</v>
      </c>
      <c r="B161" s="1"/>
      <c r="C161" s="1"/>
      <c r="D161" s="174"/>
      <c r="E161" s="174"/>
      <c r="F161" s="174"/>
      <c r="G161" s="174"/>
      <c r="H161" s="174"/>
      <c r="I161" s="174"/>
      <c r="J161" s="174"/>
      <c r="K161" s="150" t="str">
        <f t="shared" si="3"/>
        <v xml:space="preserve"> </v>
      </c>
      <c r="L161" s="151"/>
      <c r="M161" s="151"/>
      <c r="N161" s="152"/>
      <c r="Z161" s="176" t="s">
        <v>144</v>
      </c>
      <c r="AA161" s="136" t="s">
        <v>144</v>
      </c>
    </row>
    <row r="162" spans="1:27" ht="15">
      <c r="A162" s="1" t="s">
        <v>692</v>
      </c>
      <c r="B162" s="1"/>
      <c r="C162" s="1"/>
      <c r="D162" s="174"/>
      <c r="E162" s="174"/>
      <c r="F162" s="174"/>
      <c r="G162" s="174"/>
      <c r="H162" s="174"/>
      <c r="I162" s="174"/>
      <c r="J162" s="174"/>
      <c r="K162" s="150" t="str">
        <f t="shared" si="3"/>
        <v xml:space="preserve"> </v>
      </c>
      <c r="L162" s="151"/>
      <c r="M162" s="151"/>
      <c r="N162" s="152"/>
      <c r="Z162" s="176" t="s">
        <v>145</v>
      </c>
      <c r="AA162" s="136" t="s">
        <v>145</v>
      </c>
    </row>
    <row r="163" spans="1:27" ht="15">
      <c r="A163" s="1" t="s">
        <v>693</v>
      </c>
      <c r="B163" s="1"/>
      <c r="C163" s="1"/>
      <c r="D163" s="174"/>
      <c r="E163" s="174"/>
      <c r="F163" s="174"/>
      <c r="G163" s="174"/>
      <c r="H163" s="174"/>
      <c r="I163" s="174"/>
      <c r="J163" s="174"/>
      <c r="K163" s="150" t="str">
        <f t="shared" si="3"/>
        <v xml:space="preserve"> </v>
      </c>
      <c r="L163" s="151"/>
      <c r="M163" s="151"/>
      <c r="N163" s="152"/>
      <c r="Z163" s="176" t="s">
        <v>146</v>
      </c>
      <c r="AA163" s="136" t="s">
        <v>146</v>
      </c>
    </row>
    <row r="164" spans="1:27" ht="15">
      <c r="A164" s="1" t="s">
        <v>694</v>
      </c>
      <c r="B164" s="1"/>
      <c r="C164" s="1"/>
      <c r="D164" s="174"/>
      <c r="E164" s="174"/>
      <c r="F164" s="174"/>
      <c r="G164" s="174"/>
      <c r="H164" s="174"/>
      <c r="I164" s="174"/>
      <c r="J164" s="174"/>
      <c r="K164" s="150" t="str">
        <f t="shared" si="3"/>
        <v xml:space="preserve"> </v>
      </c>
      <c r="L164" s="151"/>
      <c r="M164" s="151"/>
      <c r="N164" s="152"/>
      <c r="Z164" s="176" t="s">
        <v>147</v>
      </c>
      <c r="AA164" s="136" t="s">
        <v>147</v>
      </c>
    </row>
    <row r="165" spans="1:27" ht="15">
      <c r="A165" s="1" t="s">
        <v>695</v>
      </c>
      <c r="B165" s="1"/>
      <c r="C165" s="1"/>
      <c r="D165" s="174"/>
      <c r="E165" s="174"/>
      <c r="F165" s="174"/>
      <c r="G165" s="174"/>
      <c r="H165" s="174"/>
      <c r="I165" s="174"/>
      <c r="J165" s="174"/>
      <c r="K165" s="150" t="str">
        <f t="shared" si="3"/>
        <v xml:space="preserve"> </v>
      </c>
      <c r="L165" s="151"/>
      <c r="M165" s="151"/>
      <c r="N165" s="152"/>
      <c r="Z165" s="176" t="s">
        <v>148</v>
      </c>
      <c r="AA165" s="136" t="s">
        <v>148</v>
      </c>
    </row>
    <row r="166" spans="1:27" ht="15">
      <c r="A166" s="1" t="s">
        <v>696</v>
      </c>
      <c r="B166" s="1"/>
      <c r="C166" s="1"/>
      <c r="D166" s="174"/>
      <c r="E166" s="174"/>
      <c r="F166" s="174"/>
      <c r="G166" s="174"/>
      <c r="H166" s="174"/>
      <c r="I166" s="174"/>
      <c r="J166" s="174"/>
      <c r="K166" s="150" t="str">
        <f t="shared" si="3"/>
        <v xml:space="preserve"> </v>
      </c>
      <c r="L166" s="151"/>
      <c r="M166" s="151"/>
      <c r="N166" s="152"/>
      <c r="Z166" s="176" t="s">
        <v>149</v>
      </c>
      <c r="AA166" s="136" t="s">
        <v>149</v>
      </c>
    </row>
    <row r="167" spans="1:27" ht="15">
      <c r="A167" s="1" t="s">
        <v>697</v>
      </c>
      <c r="B167" s="1"/>
      <c r="C167" s="1"/>
      <c r="D167" s="174"/>
      <c r="E167" s="174"/>
      <c r="F167" s="174"/>
      <c r="G167" s="174"/>
      <c r="H167" s="174"/>
      <c r="I167" s="174"/>
      <c r="J167" s="174"/>
      <c r="K167" s="150" t="str">
        <f t="shared" si="3"/>
        <v xml:space="preserve"> </v>
      </c>
      <c r="L167" s="151"/>
      <c r="M167" s="151"/>
      <c r="N167" s="152"/>
      <c r="Z167" s="176" t="s">
        <v>150</v>
      </c>
      <c r="AA167" s="136" t="s">
        <v>150</v>
      </c>
    </row>
    <row r="168" spans="1:27" ht="15">
      <c r="A168" s="1" t="s">
        <v>698</v>
      </c>
      <c r="B168" s="1"/>
      <c r="C168" s="1"/>
      <c r="D168" s="174"/>
      <c r="E168" s="174"/>
      <c r="F168" s="174"/>
      <c r="G168" s="174"/>
      <c r="H168" s="174"/>
      <c r="I168" s="174"/>
      <c r="J168" s="174"/>
      <c r="K168" s="150" t="str">
        <f t="shared" si="3"/>
        <v xml:space="preserve"> </v>
      </c>
      <c r="L168" s="151"/>
      <c r="M168" s="151"/>
      <c r="N168" s="152"/>
      <c r="Z168" s="176" t="s">
        <v>151</v>
      </c>
      <c r="AA168" s="136" t="s">
        <v>151</v>
      </c>
    </row>
    <row r="169" spans="1:27" ht="15">
      <c r="A169" s="1" t="s">
        <v>699</v>
      </c>
      <c r="B169" s="1"/>
      <c r="C169" s="1"/>
      <c r="D169" s="174"/>
      <c r="E169" s="174"/>
      <c r="F169" s="174"/>
      <c r="G169" s="174"/>
      <c r="H169" s="174"/>
      <c r="I169" s="174"/>
      <c r="J169" s="174"/>
      <c r="K169" s="150" t="str">
        <f t="shared" ref="K169:K232" si="4">IF(ISBLANK(B169)," ",100-SUM(D169:J169))</f>
        <v xml:space="preserve"> </v>
      </c>
      <c r="L169" s="151"/>
      <c r="M169" s="151"/>
      <c r="N169" s="152"/>
      <c r="Z169" s="176" t="s">
        <v>152</v>
      </c>
      <c r="AA169" s="136" t="s">
        <v>152</v>
      </c>
    </row>
    <row r="170" spans="1:27" ht="15">
      <c r="A170" s="1" t="s">
        <v>700</v>
      </c>
      <c r="B170" s="1"/>
      <c r="C170" s="1"/>
      <c r="D170" s="174"/>
      <c r="E170" s="174"/>
      <c r="F170" s="174"/>
      <c r="G170" s="174"/>
      <c r="H170" s="174"/>
      <c r="I170" s="174"/>
      <c r="J170" s="174"/>
      <c r="K170" s="150" t="str">
        <f t="shared" si="4"/>
        <v xml:space="preserve"> </v>
      </c>
      <c r="L170" s="151"/>
      <c r="M170" s="151"/>
      <c r="N170" s="152"/>
      <c r="Z170" s="176" t="s">
        <v>153</v>
      </c>
      <c r="AA170" s="136" t="s">
        <v>153</v>
      </c>
    </row>
    <row r="171" spans="1:27" ht="15">
      <c r="A171" s="1" t="s">
        <v>701</v>
      </c>
      <c r="B171" s="1"/>
      <c r="C171" s="1"/>
      <c r="D171" s="174"/>
      <c r="E171" s="174"/>
      <c r="F171" s="174"/>
      <c r="G171" s="174"/>
      <c r="H171" s="174"/>
      <c r="I171" s="174"/>
      <c r="J171" s="174"/>
      <c r="K171" s="150" t="str">
        <f t="shared" si="4"/>
        <v xml:space="preserve"> </v>
      </c>
      <c r="L171" s="151"/>
      <c r="M171" s="151"/>
      <c r="N171" s="152"/>
      <c r="Z171" s="176" t="s">
        <v>154</v>
      </c>
      <c r="AA171" s="136" t="s">
        <v>154</v>
      </c>
    </row>
    <row r="172" spans="1:27" ht="15">
      <c r="A172" s="1" t="s">
        <v>702</v>
      </c>
      <c r="B172" s="1"/>
      <c r="C172" s="1"/>
      <c r="D172" s="174"/>
      <c r="E172" s="174"/>
      <c r="F172" s="174"/>
      <c r="G172" s="174"/>
      <c r="H172" s="174"/>
      <c r="I172" s="174"/>
      <c r="J172" s="174"/>
      <c r="K172" s="150" t="str">
        <f t="shared" si="4"/>
        <v xml:space="preserve"> </v>
      </c>
      <c r="L172" s="151"/>
      <c r="M172" s="151"/>
      <c r="N172" s="152"/>
      <c r="Z172" s="176" t="s">
        <v>155</v>
      </c>
      <c r="AA172" s="136" t="s">
        <v>155</v>
      </c>
    </row>
    <row r="173" spans="1:27" ht="15">
      <c r="A173" s="1" t="s">
        <v>703</v>
      </c>
      <c r="B173" s="1"/>
      <c r="C173" s="1"/>
      <c r="D173" s="174"/>
      <c r="E173" s="174"/>
      <c r="F173" s="174"/>
      <c r="G173" s="174"/>
      <c r="H173" s="174"/>
      <c r="I173" s="174"/>
      <c r="J173" s="174"/>
      <c r="K173" s="150" t="str">
        <f t="shared" si="4"/>
        <v xml:space="preserve"> </v>
      </c>
      <c r="L173" s="151"/>
      <c r="M173" s="151"/>
      <c r="N173" s="152"/>
      <c r="Z173" s="176" t="s">
        <v>156</v>
      </c>
      <c r="AA173" s="136" t="s">
        <v>156</v>
      </c>
    </row>
    <row r="174" spans="1:27" ht="15">
      <c r="A174" s="1" t="s">
        <v>704</v>
      </c>
      <c r="B174" s="1"/>
      <c r="C174" s="1"/>
      <c r="D174" s="174"/>
      <c r="E174" s="174"/>
      <c r="F174" s="174"/>
      <c r="G174" s="174"/>
      <c r="H174" s="174"/>
      <c r="I174" s="174"/>
      <c r="J174" s="174"/>
      <c r="K174" s="150" t="str">
        <f t="shared" si="4"/>
        <v xml:space="preserve"> </v>
      </c>
      <c r="L174" s="151"/>
      <c r="M174" s="151"/>
      <c r="N174" s="152"/>
      <c r="Z174" s="176" t="s">
        <v>157</v>
      </c>
      <c r="AA174" s="136" t="s">
        <v>157</v>
      </c>
    </row>
    <row r="175" spans="1:27" ht="15">
      <c r="A175" s="1" t="s">
        <v>705</v>
      </c>
      <c r="B175" s="1"/>
      <c r="C175" s="1"/>
      <c r="D175" s="174"/>
      <c r="E175" s="174"/>
      <c r="F175" s="174"/>
      <c r="G175" s="174"/>
      <c r="H175" s="174"/>
      <c r="I175" s="174"/>
      <c r="J175" s="174"/>
      <c r="K175" s="150" t="str">
        <f t="shared" si="4"/>
        <v xml:space="preserve"> </v>
      </c>
      <c r="L175" s="151"/>
      <c r="M175" s="151"/>
      <c r="N175" s="152"/>
      <c r="Z175" s="176" t="s">
        <v>158</v>
      </c>
      <c r="AA175" s="136" t="s">
        <v>158</v>
      </c>
    </row>
    <row r="176" spans="1:27" ht="15">
      <c r="A176" s="1" t="s">
        <v>706</v>
      </c>
      <c r="B176" s="1"/>
      <c r="C176" s="1"/>
      <c r="D176" s="174"/>
      <c r="E176" s="174"/>
      <c r="F176" s="174"/>
      <c r="G176" s="174"/>
      <c r="H176" s="174"/>
      <c r="I176" s="174"/>
      <c r="J176" s="174"/>
      <c r="K176" s="150" t="str">
        <f t="shared" si="4"/>
        <v xml:space="preserve"> </v>
      </c>
      <c r="L176" s="151"/>
      <c r="M176" s="151"/>
      <c r="N176" s="152"/>
      <c r="Z176" s="176" t="s">
        <v>159</v>
      </c>
      <c r="AA176" s="136" t="s">
        <v>159</v>
      </c>
    </row>
    <row r="177" spans="1:27" ht="15">
      <c r="A177" s="1" t="s">
        <v>707</v>
      </c>
      <c r="B177" s="1"/>
      <c r="C177" s="1"/>
      <c r="D177" s="174"/>
      <c r="E177" s="174"/>
      <c r="F177" s="174"/>
      <c r="G177" s="174"/>
      <c r="H177" s="174"/>
      <c r="I177" s="174"/>
      <c r="J177" s="174"/>
      <c r="K177" s="150" t="str">
        <f t="shared" si="4"/>
        <v xml:space="preserve"> </v>
      </c>
      <c r="L177" s="151"/>
      <c r="M177" s="151"/>
      <c r="N177" s="152"/>
      <c r="Z177" s="176" t="s">
        <v>160</v>
      </c>
      <c r="AA177" s="136" t="s">
        <v>160</v>
      </c>
    </row>
    <row r="178" spans="1:27" ht="15">
      <c r="A178" s="1" t="s">
        <v>708</v>
      </c>
      <c r="B178" s="1"/>
      <c r="C178" s="1"/>
      <c r="D178" s="174"/>
      <c r="E178" s="174"/>
      <c r="F178" s="174"/>
      <c r="G178" s="174"/>
      <c r="H178" s="174"/>
      <c r="I178" s="174"/>
      <c r="J178" s="174"/>
      <c r="K178" s="150" t="str">
        <f t="shared" si="4"/>
        <v xml:space="preserve"> </v>
      </c>
      <c r="L178" s="151"/>
      <c r="M178" s="151"/>
      <c r="N178" s="152"/>
      <c r="Z178" s="176" t="s">
        <v>161</v>
      </c>
      <c r="AA178" s="136" t="s">
        <v>161</v>
      </c>
    </row>
    <row r="179" spans="1:27" ht="15">
      <c r="A179" s="1" t="s">
        <v>709</v>
      </c>
      <c r="B179" s="1"/>
      <c r="C179" s="1"/>
      <c r="D179" s="174"/>
      <c r="E179" s="174"/>
      <c r="F179" s="174"/>
      <c r="G179" s="174"/>
      <c r="H179" s="174"/>
      <c r="I179" s="174"/>
      <c r="J179" s="174"/>
      <c r="K179" s="150" t="str">
        <f t="shared" si="4"/>
        <v xml:space="preserve"> </v>
      </c>
      <c r="L179" s="151"/>
      <c r="M179" s="151"/>
      <c r="N179" s="152"/>
      <c r="Z179" s="176" t="s">
        <v>162</v>
      </c>
      <c r="AA179" s="136" t="s">
        <v>162</v>
      </c>
    </row>
    <row r="180" spans="1:27" ht="15">
      <c r="A180" s="1" t="s">
        <v>710</v>
      </c>
      <c r="B180" s="1"/>
      <c r="C180" s="1"/>
      <c r="D180" s="174"/>
      <c r="E180" s="174"/>
      <c r="F180" s="174"/>
      <c r="G180" s="174"/>
      <c r="H180" s="174"/>
      <c r="I180" s="174"/>
      <c r="J180" s="174"/>
      <c r="K180" s="150" t="str">
        <f t="shared" si="4"/>
        <v xml:space="preserve"> </v>
      </c>
      <c r="L180" s="151"/>
      <c r="M180" s="151"/>
      <c r="N180" s="152"/>
      <c r="Z180" s="176" t="s">
        <v>163</v>
      </c>
      <c r="AA180" s="136" t="s">
        <v>163</v>
      </c>
    </row>
    <row r="181" spans="1:27" ht="15">
      <c r="A181" s="1" t="s">
        <v>711</v>
      </c>
      <c r="B181" s="1"/>
      <c r="C181" s="1"/>
      <c r="D181" s="174"/>
      <c r="E181" s="174"/>
      <c r="F181" s="174"/>
      <c r="G181" s="174"/>
      <c r="H181" s="174"/>
      <c r="I181" s="174"/>
      <c r="J181" s="174"/>
      <c r="K181" s="150" t="str">
        <f t="shared" si="4"/>
        <v xml:space="preserve"> </v>
      </c>
      <c r="L181" s="151"/>
      <c r="M181" s="151"/>
      <c r="N181" s="152"/>
      <c r="Z181" s="176" t="s">
        <v>164</v>
      </c>
      <c r="AA181" s="136" t="s">
        <v>164</v>
      </c>
    </row>
    <row r="182" spans="1:27" ht="15">
      <c r="A182" s="1" t="s">
        <v>712</v>
      </c>
      <c r="B182" s="1"/>
      <c r="C182" s="1"/>
      <c r="D182" s="174"/>
      <c r="E182" s="174"/>
      <c r="F182" s="174"/>
      <c r="G182" s="174"/>
      <c r="H182" s="174"/>
      <c r="I182" s="174"/>
      <c r="J182" s="174"/>
      <c r="K182" s="150" t="str">
        <f t="shared" si="4"/>
        <v xml:space="preserve"> </v>
      </c>
      <c r="L182" s="151"/>
      <c r="M182" s="151"/>
      <c r="N182" s="152"/>
      <c r="Z182" s="176" t="s">
        <v>165</v>
      </c>
      <c r="AA182" s="136" t="s">
        <v>165</v>
      </c>
    </row>
    <row r="183" spans="1:27" ht="15">
      <c r="A183" s="1" t="s">
        <v>713</v>
      </c>
      <c r="B183" s="1"/>
      <c r="C183" s="1"/>
      <c r="D183" s="174"/>
      <c r="E183" s="174"/>
      <c r="F183" s="174"/>
      <c r="G183" s="174"/>
      <c r="H183" s="174"/>
      <c r="I183" s="174"/>
      <c r="J183" s="174"/>
      <c r="K183" s="150" t="str">
        <f t="shared" si="4"/>
        <v xml:space="preserve"> </v>
      </c>
      <c r="L183" s="151"/>
      <c r="M183" s="151"/>
      <c r="N183" s="152"/>
      <c r="Z183" s="176" t="s">
        <v>166</v>
      </c>
      <c r="AA183" s="136" t="s">
        <v>166</v>
      </c>
    </row>
    <row r="184" spans="1:27" ht="15">
      <c r="A184" s="1" t="s">
        <v>714</v>
      </c>
      <c r="B184" s="1"/>
      <c r="C184" s="1"/>
      <c r="D184" s="174"/>
      <c r="E184" s="174"/>
      <c r="F184" s="174"/>
      <c r="G184" s="174"/>
      <c r="H184" s="174"/>
      <c r="I184" s="174"/>
      <c r="J184" s="174"/>
      <c r="K184" s="150" t="str">
        <f t="shared" si="4"/>
        <v xml:space="preserve"> </v>
      </c>
      <c r="L184" s="151"/>
      <c r="M184" s="151"/>
      <c r="N184" s="152"/>
      <c r="Z184" s="176" t="s">
        <v>167</v>
      </c>
      <c r="AA184" s="136" t="s">
        <v>167</v>
      </c>
    </row>
    <row r="185" spans="1:27" ht="15">
      <c r="A185" s="1" t="s">
        <v>715</v>
      </c>
      <c r="B185" s="1"/>
      <c r="C185" s="1"/>
      <c r="D185" s="174"/>
      <c r="E185" s="174"/>
      <c r="F185" s="174"/>
      <c r="G185" s="174"/>
      <c r="H185" s="174"/>
      <c r="I185" s="174"/>
      <c r="J185" s="174"/>
      <c r="K185" s="150" t="str">
        <f t="shared" si="4"/>
        <v xml:space="preserve"> </v>
      </c>
      <c r="L185" s="151"/>
      <c r="M185" s="151"/>
      <c r="N185" s="152"/>
      <c r="Z185" s="176" t="s">
        <v>168</v>
      </c>
      <c r="AA185" s="136" t="s">
        <v>168</v>
      </c>
    </row>
    <row r="186" spans="1:27" ht="15">
      <c r="A186" s="1" t="s">
        <v>716</v>
      </c>
      <c r="B186" s="1"/>
      <c r="C186" s="1"/>
      <c r="D186" s="174"/>
      <c r="E186" s="174"/>
      <c r="F186" s="174"/>
      <c r="G186" s="174"/>
      <c r="H186" s="174"/>
      <c r="I186" s="174"/>
      <c r="J186" s="174"/>
      <c r="K186" s="150" t="str">
        <f t="shared" si="4"/>
        <v xml:space="preserve"> </v>
      </c>
      <c r="L186" s="151"/>
      <c r="M186" s="151"/>
      <c r="N186" s="152"/>
      <c r="Z186" s="176" t="s">
        <v>169</v>
      </c>
      <c r="AA186" s="136" t="s">
        <v>169</v>
      </c>
    </row>
    <row r="187" spans="1:27" ht="15">
      <c r="A187" s="1" t="s">
        <v>717</v>
      </c>
      <c r="B187" s="1"/>
      <c r="C187" s="1"/>
      <c r="D187" s="174"/>
      <c r="E187" s="174"/>
      <c r="F187" s="174"/>
      <c r="G187" s="174"/>
      <c r="H187" s="174"/>
      <c r="I187" s="174"/>
      <c r="J187" s="174"/>
      <c r="K187" s="150" t="str">
        <f t="shared" si="4"/>
        <v xml:space="preserve"> </v>
      </c>
      <c r="L187" s="151"/>
      <c r="M187" s="151"/>
      <c r="N187" s="152"/>
      <c r="Z187" s="176" t="s">
        <v>170</v>
      </c>
      <c r="AA187" s="136" t="s">
        <v>170</v>
      </c>
    </row>
    <row r="188" spans="1:27" ht="15">
      <c r="A188" s="1" t="s">
        <v>718</v>
      </c>
      <c r="B188" s="1"/>
      <c r="C188" s="1"/>
      <c r="D188" s="174"/>
      <c r="E188" s="174"/>
      <c r="F188" s="174"/>
      <c r="G188" s="174"/>
      <c r="H188" s="174"/>
      <c r="I188" s="174"/>
      <c r="J188" s="174"/>
      <c r="K188" s="150" t="str">
        <f t="shared" si="4"/>
        <v xml:space="preserve"> </v>
      </c>
      <c r="L188" s="151"/>
      <c r="M188" s="151"/>
      <c r="N188" s="152"/>
      <c r="Z188" s="176" t="s">
        <v>171</v>
      </c>
      <c r="AA188" s="136" t="s">
        <v>171</v>
      </c>
    </row>
    <row r="189" spans="1:27" ht="15">
      <c r="A189" s="1" t="s">
        <v>719</v>
      </c>
      <c r="B189" s="1"/>
      <c r="C189" s="1"/>
      <c r="D189" s="174"/>
      <c r="E189" s="174"/>
      <c r="F189" s="174"/>
      <c r="G189" s="174"/>
      <c r="H189" s="174"/>
      <c r="I189" s="174"/>
      <c r="J189" s="174"/>
      <c r="K189" s="150" t="str">
        <f t="shared" si="4"/>
        <v xml:space="preserve"> </v>
      </c>
      <c r="L189" s="156"/>
      <c r="M189" s="156"/>
      <c r="N189" s="152"/>
      <c r="Z189" s="176" t="s">
        <v>172</v>
      </c>
      <c r="AA189" s="136" t="s">
        <v>172</v>
      </c>
    </row>
    <row r="190" spans="1:27" ht="45" customHeight="1">
      <c r="A190" s="157" t="s">
        <v>527</v>
      </c>
      <c r="B190" s="126"/>
      <c r="C190" s="126"/>
      <c r="D190" s="158"/>
      <c r="E190" s="158"/>
      <c r="F190" s="158"/>
      <c r="G190" s="158"/>
      <c r="H190" s="158"/>
      <c r="I190" s="158"/>
      <c r="J190" s="158"/>
      <c r="K190"/>
      <c r="L190" s="159"/>
      <c r="M190" s="159"/>
      <c r="N190" s="160"/>
      <c r="Z190" s="176" t="s">
        <v>173</v>
      </c>
      <c r="AA190" s="136" t="s">
        <v>173</v>
      </c>
    </row>
    <row r="191" spans="1:27" ht="15">
      <c r="A191" s="1" t="s">
        <v>528</v>
      </c>
      <c r="B191" s="1"/>
      <c r="C191" s="1"/>
      <c r="D191" s="175"/>
      <c r="E191" s="175"/>
      <c r="F191" s="175"/>
      <c r="G191" s="175"/>
      <c r="H191" s="175"/>
      <c r="I191" s="175"/>
      <c r="J191" s="175"/>
      <c r="K191" s="150" t="str">
        <f t="shared" si="4"/>
        <v xml:space="preserve"> </v>
      </c>
      <c r="L191" s="161"/>
      <c r="M191" s="161"/>
      <c r="N191" s="152"/>
      <c r="Z191" s="176" t="s">
        <v>174</v>
      </c>
      <c r="AA191" s="136" t="s">
        <v>174</v>
      </c>
    </row>
    <row r="192" spans="1:27" ht="15">
      <c r="A192" s="1" t="s">
        <v>529</v>
      </c>
      <c r="B192" s="1"/>
      <c r="C192" s="1"/>
      <c r="D192" s="175"/>
      <c r="E192" s="175"/>
      <c r="F192" s="175"/>
      <c r="G192" s="175"/>
      <c r="H192" s="175"/>
      <c r="I192" s="175"/>
      <c r="J192" s="175"/>
      <c r="K192" s="150" t="str">
        <f t="shared" si="4"/>
        <v xml:space="preserve"> </v>
      </c>
      <c r="L192" s="151"/>
      <c r="M192" s="151"/>
      <c r="N192" s="152"/>
      <c r="Z192" s="176" t="s">
        <v>175</v>
      </c>
      <c r="AA192" s="136" t="s">
        <v>175</v>
      </c>
    </row>
    <row r="193" spans="1:27" ht="15">
      <c r="A193" s="1" t="s">
        <v>530</v>
      </c>
      <c r="B193" s="1"/>
      <c r="C193" s="1"/>
      <c r="D193" s="175"/>
      <c r="E193" s="175"/>
      <c r="F193" s="175"/>
      <c r="G193" s="175"/>
      <c r="H193" s="175"/>
      <c r="I193" s="175"/>
      <c r="J193" s="175"/>
      <c r="K193" s="150" t="str">
        <f t="shared" si="4"/>
        <v xml:space="preserve"> </v>
      </c>
      <c r="L193" s="151"/>
      <c r="M193" s="151"/>
      <c r="N193" s="152"/>
      <c r="Z193" s="176" t="s">
        <v>176</v>
      </c>
      <c r="AA193" s="136" t="s">
        <v>176</v>
      </c>
    </row>
    <row r="194" spans="1:27" ht="15">
      <c r="A194" s="1" t="s">
        <v>531</v>
      </c>
      <c r="B194" s="1"/>
      <c r="C194" s="1"/>
      <c r="D194" s="175"/>
      <c r="E194" s="175"/>
      <c r="F194" s="175"/>
      <c r="G194" s="175"/>
      <c r="H194" s="175"/>
      <c r="I194" s="175"/>
      <c r="J194" s="175"/>
      <c r="K194" s="150" t="str">
        <f t="shared" si="4"/>
        <v xml:space="preserve"> </v>
      </c>
      <c r="L194" s="151"/>
      <c r="M194" s="151"/>
      <c r="N194" s="152"/>
      <c r="Z194" s="176" t="s">
        <v>177</v>
      </c>
      <c r="AA194" s="136" t="s">
        <v>177</v>
      </c>
    </row>
    <row r="195" spans="1:27" ht="15">
      <c r="A195" s="1" t="s">
        <v>532</v>
      </c>
      <c r="B195" s="1"/>
      <c r="C195" s="1"/>
      <c r="D195" s="175"/>
      <c r="E195" s="175"/>
      <c r="F195" s="175"/>
      <c r="G195" s="175"/>
      <c r="H195" s="175"/>
      <c r="I195" s="175"/>
      <c r="J195" s="175"/>
      <c r="K195" s="150" t="str">
        <f t="shared" si="4"/>
        <v xml:space="preserve"> </v>
      </c>
      <c r="L195" s="151"/>
      <c r="M195" s="151"/>
      <c r="N195" s="152"/>
      <c r="Z195" s="176" t="s">
        <v>178</v>
      </c>
      <c r="AA195" s="136" t="s">
        <v>178</v>
      </c>
    </row>
    <row r="196" spans="1:27" ht="15">
      <c r="A196" s="1" t="s">
        <v>533</v>
      </c>
      <c r="B196" s="1"/>
      <c r="C196" s="1"/>
      <c r="D196" s="175"/>
      <c r="E196" s="175"/>
      <c r="F196" s="175"/>
      <c r="G196" s="175"/>
      <c r="H196" s="175"/>
      <c r="I196" s="175"/>
      <c r="J196" s="175"/>
      <c r="K196" s="150" t="str">
        <f t="shared" si="4"/>
        <v xml:space="preserve"> </v>
      </c>
      <c r="L196" s="151"/>
      <c r="M196" s="151"/>
      <c r="N196" s="152"/>
      <c r="Z196" s="176" t="s">
        <v>179</v>
      </c>
      <c r="AA196" s="136" t="s">
        <v>179</v>
      </c>
    </row>
    <row r="197" spans="1:27" ht="15">
      <c r="A197" s="1" t="s">
        <v>534</v>
      </c>
      <c r="B197" s="1"/>
      <c r="C197" s="1"/>
      <c r="D197" s="175"/>
      <c r="E197" s="175"/>
      <c r="F197" s="175"/>
      <c r="G197" s="175"/>
      <c r="H197" s="175"/>
      <c r="I197" s="175"/>
      <c r="J197" s="175"/>
      <c r="K197" s="150" t="str">
        <f t="shared" si="4"/>
        <v xml:space="preserve"> </v>
      </c>
      <c r="L197" s="151"/>
      <c r="M197" s="151"/>
      <c r="N197" s="152"/>
      <c r="Z197" s="176" t="s">
        <v>180</v>
      </c>
      <c r="AA197" s="136" t="s">
        <v>180</v>
      </c>
    </row>
    <row r="198" spans="1:27" ht="15">
      <c r="A198" s="1" t="s">
        <v>535</v>
      </c>
      <c r="B198" s="1"/>
      <c r="C198" s="1"/>
      <c r="D198" s="175"/>
      <c r="E198" s="175"/>
      <c r="F198" s="175"/>
      <c r="G198" s="175"/>
      <c r="H198" s="175"/>
      <c r="I198" s="175"/>
      <c r="J198" s="175"/>
      <c r="K198" s="150" t="str">
        <f t="shared" si="4"/>
        <v xml:space="preserve"> </v>
      </c>
      <c r="L198" s="151"/>
      <c r="M198" s="151"/>
      <c r="N198" s="152"/>
      <c r="Z198" s="176" t="s">
        <v>181</v>
      </c>
      <c r="AA198" s="136" t="s">
        <v>181</v>
      </c>
    </row>
    <row r="199" spans="1:27" ht="15">
      <c r="A199" s="1" t="s">
        <v>536</v>
      </c>
      <c r="B199" s="1"/>
      <c r="C199" s="1"/>
      <c r="D199" s="175"/>
      <c r="E199" s="175"/>
      <c r="F199" s="175"/>
      <c r="G199" s="175"/>
      <c r="H199" s="175"/>
      <c r="I199" s="175"/>
      <c r="J199" s="175"/>
      <c r="K199" s="150" t="str">
        <f t="shared" si="4"/>
        <v xml:space="preserve"> </v>
      </c>
      <c r="L199" s="151"/>
      <c r="M199" s="151"/>
      <c r="N199" s="152"/>
      <c r="Z199" s="176" t="s">
        <v>182</v>
      </c>
      <c r="AA199" s="136" t="s">
        <v>182</v>
      </c>
    </row>
    <row r="200" spans="1:27" ht="15">
      <c r="A200" s="1" t="s">
        <v>537</v>
      </c>
      <c r="B200" s="1"/>
      <c r="C200" s="1"/>
      <c r="D200" s="175"/>
      <c r="E200" s="175"/>
      <c r="F200" s="175"/>
      <c r="G200" s="175"/>
      <c r="H200" s="175"/>
      <c r="I200" s="175"/>
      <c r="J200" s="175"/>
      <c r="K200" s="150" t="str">
        <f t="shared" si="4"/>
        <v xml:space="preserve"> </v>
      </c>
      <c r="L200" s="151"/>
      <c r="M200" s="151"/>
      <c r="N200" s="152"/>
      <c r="Z200" s="176" t="s">
        <v>183</v>
      </c>
      <c r="AA200" s="136" t="s">
        <v>183</v>
      </c>
    </row>
    <row r="201" spans="1:27" ht="15">
      <c r="A201" s="1" t="s">
        <v>538</v>
      </c>
      <c r="B201" s="1"/>
      <c r="C201" s="1"/>
      <c r="D201" s="175"/>
      <c r="E201" s="175"/>
      <c r="F201" s="175"/>
      <c r="G201" s="175"/>
      <c r="H201" s="175"/>
      <c r="I201" s="175"/>
      <c r="J201" s="175"/>
      <c r="K201" s="150" t="str">
        <f t="shared" si="4"/>
        <v xml:space="preserve"> </v>
      </c>
      <c r="L201" s="151"/>
      <c r="M201" s="151"/>
      <c r="N201" s="152"/>
      <c r="Z201" s="176" t="s">
        <v>184</v>
      </c>
      <c r="AA201" s="136" t="s">
        <v>184</v>
      </c>
    </row>
    <row r="202" spans="1:27" ht="15">
      <c r="A202" s="1" t="s">
        <v>539</v>
      </c>
      <c r="B202" s="1"/>
      <c r="C202" s="1"/>
      <c r="D202" s="175"/>
      <c r="E202" s="175"/>
      <c r="F202" s="175"/>
      <c r="G202" s="175"/>
      <c r="H202" s="175"/>
      <c r="I202" s="175"/>
      <c r="J202" s="175"/>
      <c r="K202" s="150" t="str">
        <f t="shared" si="4"/>
        <v xml:space="preserve"> </v>
      </c>
      <c r="L202" s="151"/>
      <c r="M202" s="151"/>
      <c r="N202" s="152"/>
      <c r="Z202" s="176" t="s">
        <v>185</v>
      </c>
      <c r="AA202" s="136" t="s">
        <v>185</v>
      </c>
    </row>
    <row r="203" spans="1:27" ht="15">
      <c r="A203" s="1" t="s">
        <v>540</v>
      </c>
      <c r="B203" s="1"/>
      <c r="C203" s="1"/>
      <c r="D203" s="175"/>
      <c r="E203" s="175"/>
      <c r="F203" s="175"/>
      <c r="G203" s="175"/>
      <c r="H203" s="175"/>
      <c r="I203" s="175"/>
      <c r="J203" s="175"/>
      <c r="K203" s="150" t="str">
        <f t="shared" si="4"/>
        <v xml:space="preserve"> </v>
      </c>
      <c r="L203" s="151"/>
      <c r="M203" s="151"/>
      <c r="N203" s="152"/>
      <c r="Z203" s="176" t="s">
        <v>186</v>
      </c>
      <c r="AA203" s="136" t="s">
        <v>186</v>
      </c>
    </row>
    <row r="204" spans="1:27" ht="15">
      <c r="A204" s="1" t="s">
        <v>541</v>
      </c>
      <c r="B204" s="1"/>
      <c r="C204" s="1"/>
      <c r="D204" s="175"/>
      <c r="E204" s="175"/>
      <c r="F204" s="175"/>
      <c r="G204" s="175"/>
      <c r="H204" s="175"/>
      <c r="I204" s="175"/>
      <c r="J204" s="175"/>
      <c r="K204" s="150" t="str">
        <f t="shared" si="4"/>
        <v xml:space="preserve"> </v>
      </c>
      <c r="L204" s="151"/>
      <c r="M204" s="151"/>
      <c r="N204" s="152"/>
      <c r="Z204" s="176" t="s">
        <v>187</v>
      </c>
      <c r="AA204" s="136" t="s">
        <v>187</v>
      </c>
    </row>
    <row r="205" spans="1:27" ht="15">
      <c r="A205" s="1" t="s">
        <v>542</v>
      </c>
      <c r="B205" s="1"/>
      <c r="C205" s="1"/>
      <c r="D205" s="175"/>
      <c r="E205" s="175"/>
      <c r="F205" s="175"/>
      <c r="G205" s="175"/>
      <c r="H205" s="175"/>
      <c r="I205" s="175"/>
      <c r="J205" s="175"/>
      <c r="K205" s="150" t="str">
        <f t="shared" si="4"/>
        <v xml:space="preserve"> </v>
      </c>
      <c r="L205" s="151"/>
      <c r="M205" s="151"/>
      <c r="N205" s="152"/>
      <c r="Z205" s="176" t="s">
        <v>188</v>
      </c>
      <c r="AA205" s="136" t="s">
        <v>188</v>
      </c>
    </row>
    <row r="206" spans="1:27" ht="15">
      <c r="A206" s="1" t="s">
        <v>543</v>
      </c>
      <c r="B206" s="1"/>
      <c r="C206" s="1"/>
      <c r="D206" s="175"/>
      <c r="E206" s="175"/>
      <c r="F206" s="175"/>
      <c r="G206" s="175"/>
      <c r="H206" s="175"/>
      <c r="I206" s="175"/>
      <c r="J206" s="175"/>
      <c r="K206" s="150" t="str">
        <f t="shared" si="4"/>
        <v xml:space="preserve"> </v>
      </c>
      <c r="L206" s="151"/>
      <c r="M206" s="151"/>
      <c r="N206" s="152"/>
      <c r="Z206" s="176" t="s">
        <v>189</v>
      </c>
      <c r="AA206" s="136" t="s">
        <v>189</v>
      </c>
    </row>
    <row r="207" spans="1:27" ht="15">
      <c r="A207" s="1" t="s">
        <v>544</v>
      </c>
      <c r="B207" s="1"/>
      <c r="C207" s="1"/>
      <c r="D207" s="175"/>
      <c r="E207" s="175"/>
      <c r="F207" s="175"/>
      <c r="G207" s="175"/>
      <c r="H207" s="175"/>
      <c r="I207" s="175"/>
      <c r="J207" s="175"/>
      <c r="K207" s="150" t="str">
        <f t="shared" si="4"/>
        <v xml:space="preserve"> </v>
      </c>
      <c r="L207" s="151"/>
      <c r="M207" s="151"/>
      <c r="N207" s="152"/>
      <c r="Z207" s="176" t="s">
        <v>190</v>
      </c>
      <c r="AA207" s="136" t="s">
        <v>190</v>
      </c>
    </row>
    <row r="208" spans="1:27" ht="15">
      <c r="A208" s="1" t="s">
        <v>545</v>
      </c>
      <c r="B208" s="1"/>
      <c r="C208" s="1"/>
      <c r="D208" s="175"/>
      <c r="E208" s="175"/>
      <c r="F208" s="175"/>
      <c r="G208" s="175"/>
      <c r="H208" s="175"/>
      <c r="I208" s="175"/>
      <c r="J208" s="175"/>
      <c r="K208" s="150" t="str">
        <f t="shared" si="4"/>
        <v xml:space="preserve"> </v>
      </c>
      <c r="L208" s="151"/>
      <c r="M208" s="151"/>
      <c r="N208" s="152"/>
      <c r="Z208" s="176" t="s">
        <v>191</v>
      </c>
      <c r="AA208" s="136" t="s">
        <v>191</v>
      </c>
    </row>
    <row r="209" spans="1:27" ht="15">
      <c r="A209" s="1" t="s">
        <v>546</v>
      </c>
      <c r="B209" s="1"/>
      <c r="C209" s="1"/>
      <c r="D209" s="175"/>
      <c r="E209" s="175"/>
      <c r="F209" s="175"/>
      <c r="G209" s="175"/>
      <c r="H209" s="175"/>
      <c r="I209" s="175"/>
      <c r="J209" s="175"/>
      <c r="K209" s="150" t="str">
        <f t="shared" si="4"/>
        <v xml:space="preserve"> </v>
      </c>
      <c r="L209" s="151"/>
      <c r="M209" s="151"/>
      <c r="N209" s="152"/>
      <c r="Z209" s="176" t="s">
        <v>192</v>
      </c>
      <c r="AA209" s="136" t="s">
        <v>192</v>
      </c>
    </row>
    <row r="210" spans="1:27" ht="15">
      <c r="A210" s="1" t="s">
        <v>547</v>
      </c>
      <c r="B210" s="1"/>
      <c r="C210" s="1"/>
      <c r="D210" s="175"/>
      <c r="E210" s="175"/>
      <c r="F210" s="175"/>
      <c r="G210" s="175"/>
      <c r="H210" s="175"/>
      <c r="I210" s="175"/>
      <c r="J210" s="175"/>
      <c r="K210" s="150" t="str">
        <f t="shared" si="4"/>
        <v xml:space="preserve"> </v>
      </c>
      <c r="L210" s="151"/>
      <c r="M210" s="151"/>
      <c r="N210" s="152"/>
      <c r="Z210" s="176" t="s">
        <v>193</v>
      </c>
      <c r="AA210" s="136" t="s">
        <v>193</v>
      </c>
    </row>
    <row r="211" spans="1:27" ht="15">
      <c r="A211" s="1" t="s">
        <v>720</v>
      </c>
      <c r="B211" s="1"/>
      <c r="C211" s="1"/>
      <c r="D211" s="175"/>
      <c r="E211" s="175"/>
      <c r="F211" s="175"/>
      <c r="G211" s="175"/>
      <c r="H211" s="175"/>
      <c r="I211" s="175"/>
      <c r="J211" s="175"/>
      <c r="K211" s="150" t="str">
        <f t="shared" si="4"/>
        <v xml:space="preserve"> </v>
      </c>
      <c r="L211" s="151"/>
      <c r="M211" s="151"/>
      <c r="N211" s="152"/>
      <c r="Z211" s="176" t="s">
        <v>194</v>
      </c>
      <c r="AA211" s="136" t="s">
        <v>194</v>
      </c>
    </row>
    <row r="212" spans="1:27" ht="15">
      <c r="A212" s="1" t="s">
        <v>721</v>
      </c>
      <c r="B212" s="1"/>
      <c r="C212" s="1"/>
      <c r="D212" s="175"/>
      <c r="E212" s="175"/>
      <c r="F212" s="175"/>
      <c r="G212" s="175"/>
      <c r="H212" s="175"/>
      <c r="I212" s="175"/>
      <c r="J212" s="175"/>
      <c r="K212" s="150" t="str">
        <f t="shared" si="4"/>
        <v xml:space="preserve"> </v>
      </c>
      <c r="L212" s="151"/>
      <c r="M212" s="151"/>
      <c r="N212" s="152"/>
      <c r="Z212" s="176" t="s">
        <v>195</v>
      </c>
      <c r="AA212" s="136" t="s">
        <v>195</v>
      </c>
    </row>
    <row r="213" spans="1:27" ht="15">
      <c r="A213" s="1" t="s">
        <v>722</v>
      </c>
      <c r="B213" s="1"/>
      <c r="C213" s="1"/>
      <c r="D213" s="175"/>
      <c r="E213" s="175"/>
      <c r="F213" s="175"/>
      <c r="G213" s="175"/>
      <c r="H213" s="175"/>
      <c r="I213" s="175"/>
      <c r="J213" s="175"/>
      <c r="K213" s="150" t="str">
        <f t="shared" si="4"/>
        <v xml:space="preserve"> </v>
      </c>
      <c r="L213" s="151"/>
      <c r="M213" s="151"/>
      <c r="N213" s="152"/>
      <c r="Z213" s="176" t="s">
        <v>196</v>
      </c>
      <c r="AA213" s="136" t="s">
        <v>196</v>
      </c>
    </row>
    <row r="214" spans="1:27" ht="15">
      <c r="A214" s="1" t="s">
        <v>723</v>
      </c>
      <c r="B214" s="1"/>
      <c r="C214" s="1"/>
      <c r="D214" s="175"/>
      <c r="E214" s="175"/>
      <c r="F214" s="175"/>
      <c r="G214" s="175"/>
      <c r="H214" s="175"/>
      <c r="I214" s="175"/>
      <c r="J214" s="175"/>
      <c r="K214" s="150" t="str">
        <f t="shared" si="4"/>
        <v xml:space="preserve"> </v>
      </c>
      <c r="L214" s="151"/>
      <c r="M214" s="151"/>
      <c r="N214" s="152"/>
      <c r="Z214" s="176" t="s">
        <v>197</v>
      </c>
      <c r="AA214" s="136" t="s">
        <v>197</v>
      </c>
    </row>
    <row r="215" spans="1:27" ht="15">
      <c r="A215" s="1" t="s">
        <v>724</v>
      </c>
      <c r="B215" s="1"/>
      <c r="C215" s="1"/>
      <c r="D215" s="175"/>
      <c r="E215" s="175"/>
      <c r="F215" s="175"/>
      <c r="G215" s="175"/>
      <c r="H215" s="175"/>
      <c r="I215" s="175"/>
      <c r="J215" s="175"/>
      <c r="K215" s="150" t="str">
        <f t="shared" si="4"/>
        <v xml:space="preserve"> </v>
      </c>
      <c r="L215" s="151"/>
      <c r="M215" s="151"/>
      <c r="N215" s="152"/>
      <c r="Z215" s="176" t="s">
        <v>198</v>
      </c>
      <c r="AA215" s="136" t="s">
        <v>198</v>
      </c>
    </row>
    <row r="216" spans="1:27" ht="15">
      <c r="A216" s="1" t="s">
        <v>725</v>
      </c>
      <c r="B216" s="1"/>
      <c r="C216" s="1"/>
      <c r="D216" s="175"/>
      <c r="E216" s="175"/>
      <c r="F216" s="175"/>
      <c r="G216" s="175"/>
      <c r="H216" s="175"/>
      <c r="I216" s="175"/>
      <c r="J216" s="175"/>
      <c r="K216" s="150" t="str">
        <f t="shared" si="4"/>
        <v xml:space="preserve"> </v>
      </c>
      <c r="L216" s="151"/>
      <c r="M216" s="151"/>
      <c r="N216" s="152"/>
      <c r="Z216" s="176" t="s">
        <v>199</v>
      </c>
      <c r="AA216" s="136" t="s">
        <v>199</v>
      </c>
    </row>
    <row r="217" spans="1:27" ht="15">
      <c r="A217" s="1" t="s">
        <v>726</v>
      </c>
      <c r="B217" s="1"/>
      <c r="C217" s="1"/>
      <c r="D217" s="175"/>
      <c r="E217" s="175"/>
      <c r="F217" s="175"/>
      <c r="G217" s="175"/>
      <c r="H217" s="175"/>
      <c r="I217" s="175"/>
      <c r="J217" s="175"/>
      <c r="K217" s="150" t="str">
        <f t="shared" si="4"/>
        <v xml:space="preserve"> </v>
      </c>
      <c r="L217" s="151"/>
      <c r="M217" s="151"/>
      <c r="N217" s="152"/>
      <c r="Z217" s="176" t="s">
        <v>200</v>
      </c>
      <c r="AA217" s="136" t="s">
        <v>200</v>
      </c>
    </row>
    <row r="218" spans="1:27" ht="15">
      <c r="A218" s="1" t="s">
        <v>727</v>
      </c>
      <c r="B218" s="1"/>
      <c r="C218" s="1"/>
      <c r="D218" s="175"/>
      <c r="E218" s="175"/>
      <c r="F218" s="175"/>
      <c r="G218" s="175"/>
      <c r="H218" s="175"/>
      <c r="I218" s="175"/>
      <c r="J218" s="175"/>
      <c r="K218" s="150" t="str">
        <f t="shared" si="4"/>
        <v xml:space="preserve"> </v>
      </c>
      <c r="L218" s="151"/>
      <c r="M218" s="151"/>
      <c r="N218" s="152"/>
      <c r="Z218" s="176" t="s">
        <v>201</v>
      </c>
      <c r="AA218" s="136" t="s">
        <v>201</v>
      </c>
    </row>
    <row r="219" spans="1:27" ht="15">
      <c r="A219" s="1" t="s">
        <v>728</v>
      </c>
      <c r="B219" s="1"/>
      <c r="C219" s="1"/>
      <c r="D219" s="175"/>
      <c r="E219" s="175"/>
      <c r="F219" s="175"/>
      <c r="G219" s="175"/>
      <c r="H219" s="175"/>
      <c r="I219" s="175"/>
      <c r="J219" s="175"/>
      <c r="K219" s="150" t="str">
        <f t="shared" si="4"/>
        <v xml:space="preserve"> </v>
      </c>
      <c r="L219" s="151"/>
      <c r="M219" s="151"/>
      <c r="N219" s="152"/>
      <c r="Z219" s="176" t="s">
        <v>202</v>
      </c>
      <c r="AA219" s="136" t="s">
        <v>202</v>
      </c>
    </row>
    <row r="220" spans="1:27" ht="15">
      <c r="A220" s="1" t="s">
        <v>729</v>
      </c>
      <c r="B220" s="1"/>
      <c r="C220" s="1"/>
      <c r="D220" s="175"/>
      <c r="E220" s="175"/>
      <c r="F220" s="175"/>
      <c r="G220" s="175"/>
      <c r="H220" s="175"/>
      <c r="I220" s="175"/>
      <c r="J220" s="175"/>
      <c r="K220" s="150" t="str">
        <f t="shared" si="4"/>
        <v xml:space="preserve"> </v>
      </c>
      <c r="L220" s="151"/>
      <c r="M220" s="151"/>
      <c r="N220" s="152"/>
      <c r="Z220" s="176" t="s">
        <v>203</v>
      </c>
      <c r="AA220" s="136" t="s">
        <v>203</v>
      </c>
    </row>
    <row r="221" spans="1:27" ht="15">
      <c r="A221" s="1" t="s">
        <v>730</v>
      </c>
      <c r="B221" s="1"/>
      <c r="C221" s="1"/>
      <c r="D221" s="175"/>
      <c r="E221" s="175"/>
      <c r="F221" s="175"/>
      <c r="G221" s="175"/>
      <c r="H221" s="175"/>
      <c r="I221" s="175"/>
      <c r="J221" s="175"/>
      <c r="K221" s="150" t="str">
        <f t="shared" si="4"/>
        <v xml:space="preserve"> </v>
      </c>
      <c r="L221" s="151"/>
      <c r="M221" s="151"/>
      <c r="N221" s="152"/>
      <c r="Z221" s="176" t="s">
        <v>204</v>
      </c>
      <c r="AA221" s="136" t="s">
        <v>204</v>
      </c>
    </row>
    <row r="222" spans="1:27" ht="15">
      <c r="A222" s="1" t="s">
        <v>731</v>
      </c>
      <c r="B222" s="1"/>
      <c r="C222" s="1"/>
      <c r="D222" s="175"/>
      <c r="E222" s="175"/>
      <c r="F222" s="175"/>
      <c r="G222" s="175"/>
      <c r="H222" s="175"/>
      <c r="I222" s="175"/>
      <c r="J222" s="175"/>
      <c r="K222" s="150" t="str">
        <f t="shared" si="4"/>
        <v xml:space="preserve"> </v>
      </c>
      <c r="L222" s="151"/>
      <c r="M222" s="151"/>
      <c r="N222" s="152"/>
      <c r="Z222" s="176" t="s">
        <v>205</v>
      </c>
      <c r="AA222" s="136" t="s">
        <v>205</v>
      </c>
    </row>
    <row r="223" spans="1:27" ht="15">
      <c r="A223" s="1" t="s">
        <v>732</v>
      </c>
      <c r="B223" s="1"/>
      <c r="C223" s="1"/>
      <c r="D223" s="175"/>
      <c r="E223" s="175"/>
      <c r="F223" s="175"/>
      <c r="G223" s="175"/>
      <c r="H223" s="175"/>
      <c r="I223" s="175"/>
      <c r="J223" s="175"/>
      <c r="K223" s="150" t="str">
        <f t="shared" si="4"/>
        <v xml:space="preserve"> </v>
      </c>
      <c r="L223" s="151"/>
      <c r="M223" s="151"/>
      <c r="N223" s="152"/>
      <c r="Z223" s="176" t="s">
        <v>206</v>
      </c>
      <c r="AA223" s="136" t="s">
        <v>206</v>
      </c>
    </row>
    <row r="224" spans="1:27" ht="15">
      <c r="A224" s="1" t="s">
        <v>733</v>
      </c>
      <c r="B224" s="1"/>
      <c r="C224" s="1"/>
      <c r="D224" s="175"/>
      <c r="E224" s="175"/>
      <c r="F224" s="175"/>
      <c r="G224" s="175"/>
      <c r="H224" s="175"/>
      <c r="I224" s="175"/>
      <c r="J224" s="175"/>
      <c r="K224" s="150" t="str">
        <f t="shared" si="4"/>
        <v xml:space="preserve"> </v>
      </c>
      <c r="L224" s="151"/>
      <c r="M224" s="151"/>
      <c r="N224" s="152"/>
      <c r="Z224" s="176" t="s">
        <v>207</v>
      </c>
      <c r="AA224" s="136" t="s">
        <v>207</v>
      </c>
    </row>
    <row r="225" spans="1:27" ht="15">
      <c r="A225" s="1" t="s">
        <v>734</v>
      </c>
      <c r="B225" s="1"/>
      <c r="C225" s="1"/>
      <c r="D225" s="175"/>
      <c r="E225" s="175"/>
      <c r="F225" s="175"/>
      <c r="G225" s="175"/>
      <c r="H225" s="175"/>
      <c r="I225" s="175"/>
      <c r="J225" s="175"/>
      <c r="K225" s="150" t="str">
        <f t="shared" si="4"/>
        <v xml:space="preserve"> </v>
      </c>
      <c r="L225" s="151"/>
      <c r="M225" s="151"/>
      <c r="N225" s="152"/>
      <c r="Z225" s="176" t="s">
        <v>208</v>
      </c>
      <c r="AA225" s="136" t="s">
        <v>208</v>
      </c>
    </row>
    <row r="226" spans="1:27" ht="15">
      <c r="A226" s="1" t="s">
        <v>735</v>
      </c>
      <c r="B226" s="1"/>
      <c r="C226" s="1"/>
      <c r="D226" s="175"/>
      <c r="E226" s="175"/>
      <c r="F226" s="175"/>
      <c r="G226" s="175"/>
      <c r="H226" s="175"/>
      <c r="I226" s="175"/>
      <c r="J226" s="175"/>
      <c r="K226" s="150" t="str">
        <f t="shared" si="4"/>
        <v xml:space="preserve"> </v>
      </c>
      <c r="L226" s="151"/>
      <c r="M226" s="151"/>
      <c r="N226" s="152"/>
      <c r="Z226" s="176" t="s">
        <v>209</v>
      </c>
      <c r="AA226" s="136" t="s">
        <v>209</v>
      </c>
    </row>
    <row r="227" spans="1:27" ht="15">
      <c r="A227" s="1" t="s">
        <v>736</v>
      </c>
      <c r="B227" s="1"/>
      <c r="C227" s="1"/>
      <c r="D227" s="175"/>
      <c r="E227" s="175"/>
      <c r="F227" s="175"/>
      <c r="G227" s="175"/>
      <c r="H227" s="175"/>
      <c r="I227" s="175"/>
      <c r="J227" s="175"/>
      <c r="K227" s="150" t="str">
        <f t="shared" si="4"/>
        <v xml:space="preserve"> </v>
      </c>
      <c r="L227" s="151"/>
      <c r="M227" s="151"/>
      <c r="N227" s="152"/>
      <c r="Z227" s="176" t="s">
        <v>210</v>
      </c>
      <c r="AA227" s="136" t="s">
        <v>210</v>
      </c>
    </row>
    <row r="228" spans="1:27" ht="15">
      <c r="A228" s="1" t="s">
        <v>737</v>
      </c>
      <c r="B228" s="1"/>
      <c r="C228" s="1"/>
      <c r="D228" s="175"/>
      <c r="E228" s="175"/>
      <c r="F228" s="175"/>
      <c r="G228" s="175"/>
      <c r="H228" s="175"/>
      <c r="I228" s="175"/>
      <c r="J228" s="175"/>
      <c r="K228" s="150" t="str">
        <f t="shared" si="4"/>
        <v xml:space="preserve"> </v>
      </c>
      <c r="L228" s="151"/>
      <c r="M228" s="151"/>
      <c r="N228" s="152"/>
      <c r="Z228" s="176" t="s">
        <v>211</v>
      </c>
      <c r="AA228" s="136" t="s">
        <v>211</v>
      </c>
    </row>
    <row r="229" spans="1:27" ht="15">
      <c r="A229" s="1" t="s">
        <v>738</v>
      </c>
      <c r="B229" s="1"/>
      <c r="C229" s="1"/>
      <c r="D229" s="175"/>
      <c r="E229" s="175"/>
      <c r="F229" s="175"/>
      <c r="G229" s="175"/>
      <c r="H229" s="175"/>
      <c r="I229" s="175"/>
      <c r="J229" s="175"/>
      <c r="K229" s="150" t="str">
        <f t="shared" si="4"/>
        <v xml:space="preserve"> </v>
      </c>
      <c r="L229" s="151"/>
      <c r="M229" s="151"/>
      <c r="N229" s="152"/>
      <c r="Z229" s="176" t="s">
        <v>212</v>
      </c>
      <c r="AA229" s="136" t="s">
        <v>212</v>
      </c>
    </row>
    <row r="230" spans="1:27" ht="15">
      <c r="A230" s="1" t="s">
        <v>739</v>
      </c>
      <c r="B230" s="1"/>
      <c r="C230" s="1"/>
      <c r="D230" s="175"/>
      <c r="E230" s="175"/>
      <c r="F230" s="175"/>
      <c r="G230" s="175"/>
      <c r="H230" s="175"/>
      <c r="I230" s="175"/>
      <c r="J230" s="175"/>
      <c r="K230" s="150" t="str">
        <f t="shared" si="4"/>
        <v xml:space="preserve"> </v>
      </c>
      <c r="L230" s="151"/>
      <c r="M230" s="151"/>
      <c r="N230" s="152"/>
      <c r="Z230" s="176" t="s">
        <v>213</v>
      </c>
      <c r="AA230" s="136" t="s">
        <v>213</v>
      </c>
    </row>
    <row r="231" spans="1:27" ht="15">
      <c r="A231" s="1" t="s">
        <v>740</v>
      </c>
      <c r="B231" s="1"/>
      <c r="C231" s="1"/>
      <c r="D231" s="175"/>
      <c r="E231" s="175"/>
      <c r="F231" s="175"/>
      <c r="G231" s="175"/>
      <c r="H231" s="175"/>
      <c r="I231" s="175"/>
      <c r="J231" s="175"/>
      <c r="K231" s="150" t="str">
        <f t="shared" si="4"/>
        <v xml:space="preserve"> </v>
      </c>
      <c r="L231" s="151"/>
      <c r="M231" s="151"/>
      <c r="N231" s="152"/>
      <c r="Z231" s="176" t="s">
        <v>214</v>
      </c>
      <c r="AA231" s="136" t="s">
        <v>214</v>
      </c>
    </row>
    <row r="232" spans="1:27" ht="15">
      <c r="A232" s="1" t="s">
        <v>741</v>
      </c>
      <c r="B232" s="1"/>
      <c r="C232" s="1"/>
      <c r="D232" s="175"/>
      <c r="E232" s="175"/>
      <c r="F232" s="175"/>
      <c r="G232" s="175"/>
      <c r="H232" s="175"/>
      <c r="I232" s="175"/>
      <c r="J232" s="175"/>
      <c r="K232" s="150" t="str">
        <f t="shared" si="4"/>
        <v xml:space="preserve"> </v>
      </c>
      <c r="L232" s="151"/>
      <c r="M232" s="151"/>
      <c r="N232" s="152"/>
      <c r="Z232" s="176" t="s">
        <v>215</v>
      </c>
      <c r="AA232" s="136" t="s">
        <v>215</v>
      </c>
    </row>
    <row r="233" spans="1:27" ht="15">
      <c r="A233" s="1" t="s">
        <v>742</v>
      </c>
      <c r="B233" s="1"/>
      <c r="C233" s="1"/>
      <c r="D233" s="175"/>
      <c r="E233" s="175"/>
      <c r="F233" s="175"/>
      <c r="G233" s="175"/>
      <c r="H233" s="175"/>
      <c r="I233" s="175"/>
      <c r="J233" s="175"/>
      <c r="K233" s="150" t="str">
        <f t="shared" ref="K233:K240" si="5">IF(ISBLANK(B233)," ",100-SUM(D233:J233))</f>
        <v xml:space="preserve"> </v>
      </c>
      <c r="L233" s="151"/>
      <c r="M233" s="151"/>
      <c r="N233" s="152"/>
      <c r="Z233" s="176" t="s">
        <v>216</v>
      </c>
      <c r="AA233" s="136" t="s">
        <v>216</v>
      </c>
    </row>
    <row r="234" spans="1:27" ht="15">
      <c r="A234" s="1" t="s">
        <v>743</v>
      </c>
      <c r="B234" s="1"/>
      <c r="C234" s="1"/>
      <c r="D234" s="175"/>
      <c r="E234" s="175"/>
      <c r="F234" s="175"/>
      <c r="G234" s="175"/>
      <c r="H234" s="175"/>
      <c r="I234" s="175"/>
      <c r="J234" s="175"/>
      <c r="K234" s="150" t="str">
        <f t="shared" si="5"/>
        <v xml:space="preserve"> </v>
      </c>
      <c r="L234" s="151"/>
      <c r="M234" s="151"/>
      <c r="N234" s="152"/>
      <c r="Z234" s="176" t="s">
        <v>217</v>
      </c>
      <c r="AA234" s="136" t="s">
        <v>217</v>
      </c>
    </row>
    <row r="235" spans="1:27" ht="15">
      <c r="A235" s="1" t="s">
        <v>744</v>
      </c>
      <c r="B235" s="1"/>
      <c r="C235" s="1"/>
      <c r="D235" s="175"/>
      <c r="E235" s="175"/>
      <c r="F235" s="175"/>
      <c r="G235" s="175"/>
      <c r="H235" s="175"/>
      <c r="I235" s="175"/>
      <c r="J235" s="175"/>
      <c r="K235" s="150" t="str">
        <f t="shared" si="5"/>
        <v xml:space="preserve"> </v>
      </c>
      <c r="L235" s="151"/>
      <c r="M235" s="151"/>
      <c r="N235" s="152"/>
      <c r="Z235" s="176" t="s">
        <v>218</v>
      </c>
      <c r="AA235" s="136" t="s">
        <v>218</v>
      </c>
    </row>
    <row r="236" spans="1:27" ht="15">
      <c r="A236" s="1" t="s">
        <v>745</v>
      </c>
      <c r="B236" s="1"/>
      <c r="C236" s="1"/>
      <c r="D236" s="175"/>
      <c r="E236" s="175"/>
      <c r="F236" s="175"/>
      <c r="G236" s="175"/>
      <c r="H236" s="175"/>
      <c r="I236" s="175"/>
      <c r="J236" s="175"/>
      <c r="K236" s="150" t="str">
        <f t="shared" si="5"/>
        <v xml:space="preserve"> </v>
      </c>
      <c r="L236" s="151"/>
      <c r="M236" s="151"/>
      <c r="N236" s="152"/>
      <c r="Z236" s="176" t="s">
        <v>219</v>
      </c>
      <c r="AA236" s="136" t="s">
        <v>219</v>
      </c>
    </row>
    <row r="237" spans="1:27" ht="15">
      <c r="A237" s="1" t="s">
        <v>746</v>
      </c>
      <c r="B237" s="1"/>
      <c r="C237" s="1"/>
      <c r="D237" s="175"/>
      <c r="E237" s="175"/>
      <c r="F237" s="175"/>
      <c r="G237" s="175"/>
      <c r="H237" s="175"/>
      <c r="I237" s="175"/>
      <c r="J237" s="175"/>
      <c r="K237" s="150" t="str">
        <f t="shared" si="5"/>
        <v xml:space="preserve"> </v>
      </c>
      <c r="L237" s="151"/>
      <c r="M237" s="151"/>
      <c r="N237" s="152"/>
      <c r="Z237" s="176" t="s">
        <v>220</v>
      </c>
      <c r="AA237" s="136" t="s">
        <v>220</v>
      </c>
    </row>
    <row r="238" spans="1:27" ht="15">
      <c r="A238" s="1" t="s">
        <v>747</v>
      </c>
      <c r="B238" s="1"/>
      <c r="C238" s="1"/>
      <c r="D238" s="175"/>
      <c r="E238" s="175"/>
      <c r="F238" s="175"/>
      <c r="G238" s="175"/>
      <c r="H238" s="175"/>
      <c r="I238" s="175"/>
      <c r="J238" s="175"/>
      <c r="K238" s="150" t="str">
        <f t="shared" si="5"/>
        <v xml:space="preserve"> </v>
      </c>
      <c r="L238" s="151"/>
      <c r="M238" s="151"/>
      <c r="N238" s="152"/>
      <c r="Z238" s="176" t="s">
        <v>221</v>
      </c>
      <c r="AA238" s="136" t="s">
        <v>221</v>
      </c>
    </row>
    <row r="239" spans="1:27" ht="15">
      <c r="A239" s="1" t="s">
        <v>748</v>
      </c>
      <c r="B239" s="1"/>
      <c r="C239" s="1"/>
      <c r="D239" s="175"/>
      <c r="E239" s="175"/>
      <c r="F239" s="175"/>
      <c r="G239" s="175"/>
      <c r="H239" s="175"/>
      <c r="I239" s="175"/>
      <c r="J239" s="175"/>
      <c r="K239" s="150" t="str">
        <f t="shared" si="5"/>
        <v xml:space="preserve"> </v>
      </c>
      <c r="L239" s="151"/>
      <c r="M239" s="151"/>
      <c r="N239" s="152"/>
      <c r="Z239" s="176" t="s">
        <v>222</v>
      </c>
      <c r="AA239" s="136" t="s">
        <v>222</v>
      </c>
    </row>
    <row r="240" spans="1:27" ht="15">
      <c r="A240" s="1" t="s">
        <v>749</v>
      </c>
      <c r="B240" s="1"/>
      <c r="C240" s="1"/>
      <c r="D240" s="175"/>
      <c r="E240" s="175"/>
      <c r="F240" s="175"/>
      <c r="G240" s="175"/>
      <c r="H240" s="175"/>
      <c r="I240" s="175"/>
      <c r="J240" s="175"/>
      <c r="K240" s="150" t="str">
        <f t="shared" si="5"/>
        <v xml:space="preserve"> </v>
      </c>
      <c r="L240" s="151"/>
      <c r="M240" s="151"/>
      <c r="N240" s="152"/>
      <c r="Z240" s="176" t="s">
        <v>223</v>
      </c>
      <c r="AA240" s="136" t="s">
        <v>223</v>
      </c>
    </row>
    <row r="241" spans="1:26" ht="15">
      <c r="A241" s="162" t="s">
        <v>475</v>
      </c>
      <c r="B241" s="163">
        <f>SUM(B191:B240)</f>
        <v>0</v>
      </c>
      <c r="C241" s="141"/>
      <c r="D241" s="141"/>
      <c r="E241" s="141"/>
      <c r="Z241" s="176" t="s">
        <v>224</v>
      </c>
    </row>
    <row r="242" spans="1:26" ht="15">
      <c r="A242" s="141"/>
      <c r="B242" s="141"/>
      <c r="C242" s="141"/>
      <c r="D242" s="141"/>
      <c r="E242" s="141"/>
      <c r="F242" s="141"/>
      <c r="G242" s="141"/>
      <c r="H242" s="141"/>
      <c r="I242" s="141"/>
      <c r="J242" s="141"/>
      <c r="Z242" s="176" t="s">
        <v>225</v>
      </c>
    </row>
    <row r="243" spans="1:26" ht="15">
      <c r="F243" s="141"/>
      <c r="G243" s="141"/>
      <c r="H243" s="141"/>
      <c r="I243" s="141"/>
      <c r="J243" s="141"/>
      <c r="K243" s="141"/>
      <c r="Z243" s="176" t="s">
        <v>226</v>
      </c>
    </row>
    <row r="244" spans="1:26" ht="15">
      <c r="F244" s="141"/>
      <c r="G244" s="141"/>
      <c r="H244" s="141"/>
      <c r="I244" s="141"/>
      <c r="J244" s="141"/>
      <c r="K244" s="141"/>
      <c r="Z244" s="176" t="s">
        <v>227</v>
      </c>
    </row>
    <row r="245" spans="1:26" ht="15">
      <c r="C245" s="141"/>
      <c r="D245" s="141"/>
      <c r="E245" s="141"/>
      <c r="F245" s="141"/>
      <c r="G245" s="141"/>
      <c r="H245" s="141"/>
      <c r="I245" s="141"/>
      <c r="J245" s="141"/>
      <c r="Z245" s="176" t="s">
        <v>228</v>
      </c>
    </row>
    <row r="246" spans="1:26" ht="15">
      <c r="Z246" s="176" t="s">
        <v>229</v>
      </c>
    </row>
    <row r="247" spans="1:26" ht="15">
      <c r="Z247" s="176" t="s">
        <v>230</v>
      </c>
    </row>
    <row r="248" spans="1:26" ht="15">
      <c r="Z248" s="176" t="s">
        <v>231</v>
      </c>
    </row>
    <row r="249" spans="1:26" ht="15">
      <c r="Z249" s="176" t="s">
        <v>232</v>
      </c>
    </row>
    <row r="250" spans="1:26" ht="15">
      <c r="Z250" s="176" t="s">
        <v>233</v>
      </c>
    </row>
    <row r="251" spans="1:26" ht="15">
      <c r="Z251" s="176" t="s">
        <v>234</v>
      </c>
    </row>
    <row r="252" spans="1:26" ht="15">
      <c r="Z252" s="176" t="s">
        <v>235</v>
      </c>
    </row>
    <row r="253" spans="1:26" ht="15">
      <c r="Z253" s="176" t="s">
        <v>236</v>
      </c>
    </row>
    <row r="254" spans="1:26" ht="15">
      <c r="Z254" s="176" t="s">
        <v>237</v>
      </c>
    </row>
    <row r="255" spans="1:26" ht="15">
      <c r="Z255" s="176" t="s">
        <v>238</v>
      </c>
    </row>
    <row r="256" spans="1:26" ht="15">
      <c r="Z256" s="176" t="s">
        <v>239</v>
      </c>
    </row>
    <row r="257" spans="26:26" ht="15">
      <c r="Z257" s="176" t="s">
        <v>240</v>
      </c>
    </row>
    <row r="258" spans="26:26" ht="15">
      <c r="Z258" s="176" t="s">
        <v>241</v>
      </c>
    </row>
    <row r="259" spans="26:26" ht="15">
      <c r="Z259" s="176" t="s">
        <v>242</v>
      </c>
    </row>
    <row r="260" spans="26:26" ht="15">
      <c r="Z260" s="176" t="s">
        <v>243</v>
      </c>
    </row>
    <row r="261" spans="26:26" ht="15">
      <c r="Z261" s="176" t="s">
        <v>244</v>
      </c>
    </row>
    <row r="262" spans="26:26" ht="15">
      <c r="Z262" s="176" t="s">
        <v>245</v>
      </c>
    </row>
    <row r="263" spans="26:26" ht="15">
      <c r="Z263" s="176" t="s">
        <v>246</v>
      </c>
    </row>
    <row r="264" spans="26:26" ht="15">
      <c r="Z264" s="176" t="s">
        <v>247</v>
      </c>
    </row>
    <row r="265" spans="26:26" ht="15">
      <c r="Z265" s="176" t="s">
        <v>248</v>
      </c>
    </row>
    <row r="266" spans="26:26" ht="15">
      <c r="Z266" s="176" t="s">
        <v>249</v>
      </c>
    </row>
    <row r="267" spans="26:26" ht="15">
      <c r="Z267" s="176" t="s">
        <v>250</v>
      </c>
    </row>
    <row r="268" spans="26:26" ht="15">
      <c r="Z268" s="176" t="s">
        <v>251</v>
      </c>
    </row>
    <row r="269" spans="26:26" ht="15">
      <c r="Z269" s="176" t="s">
        <v>252</v>
      </c>
    </row>
    <row r="270" spans="26:26" ht="15">
      <c r="Z270" s="176" t="s">
        <v>253</v>
      </c>
    </row>
  </sheetData>
  <sheetProtection algorithmName="SHA-512" hashValue="y1YU4paO22XKAV3piHB9MXMK45f6kmxQGsyw18URKUJztKhAOpDwf5IRuFrRiQL8utiCUI6iFou3aqbnT502Xg==" saltValue="I1xk/McIRJKs5hpdvMehog==" spinCount="100000" sheet="1" objects="1" scenarios="1"/>
  <mergeCells count="27">
    <mergeCell ref="A4:J6"/>
    <mergeCell ref="A7:L7"/>
    <mergeCell ref="B10:J10"/>
    <mergeCell ref="B11:J11"/>
    <mergeCell ref="B12:J12"/>
    <mergeCell ref="B15:J15"/>
    <mergeCell ref="B16:J16"/>
    <mergeCell ref="G18:H18"/>
    <mergeCell ref="K19:L19"/>
    <mergeCell ref="D20:E20"/>
    <mergeCell ref="F20:G20"/>
    <mergeCell ref="R39:T39"/>
    <mergeCell ref="R40:T40"/>
    <mergeCell ref="R41:T41"/>
    <mergeCell ref="R42:T42"/>
    <mergeCell ref="R50:T50"/>
    <mergeCell ref="R51:T51"/>
    <mergeCell ref="R59:T59"/>
    <mergeCell ref="R60:T60"/>
    <mergeCell ref="R66:T66"/>
    <mergeCell ref="R67:T67"/>
    <mergeCell ref="R68:T68"/>
    <mergeCell ref="R61:T61"/>
    <mergeCell ref="R62:T62"/>
    <mergeCell ref="R63:T63"/>
    <mergeCell ref="R64:T64"/>
    <mergeCell ref="R65:T65"/>
  </mergeCells>
  <conditionalFormatting sqref="A22:B22 B23">
    <cfRule type="expression" dxfId="8" priority="4">
      <formula>$B$21=""</formula>
    </cfRule>
  </conditionalFormatting>
  <conditionalFormatting sqref="A22:B24">
    <cfRule type="expression" dxfId="7" priority="5">
      <formula>$B$21=""</formula>
    </cfRule>
  </conditionalFormatting>
  <conditionalFormatting sqref="B37:K37 E38:T39 A38:D240 F40:T40 E40:E240 F41:K189 L42:T240 F190:J190 F191:K240 A241:S242">
    <cfRule type="expression" dxfId="6" priority="1">
      <formula>OR(#REF!="No", #REF!="")</formula>
    </cfRule>
  </conditionalFormatting>
  <conditionalFormatting sqref="D20:E20">
    <cfRule type="expression" priority="6">
      <formula>$H$19="Yes"</formula>
    </cfRule>
    <cfRule type="expression" dxfId="5" priority="7">
      <formula>$H$19="No"</formula>
    </cfRule>
  </conditionalFormatting>
  <conditionalFormatting sqref="D20:G20">
    <cfRule type="expression" dxfId="4" priority="8">
      <formula>$H$19=""</formula>
    </cfRule>
  </conditionalFormatting>
  <conditionalFormatting sqref="F20:G20">
    <cfRule type="expression" dxfId="3" priority="9">
      <formula>$H$19="No"</formula>
    </cfRule>
    <cfRule type="expression" dxfId="2" priority="10">
      <formula>$H$19="Yes"</formula>
    </cfRule>
  </conditionalFormatting>
  <conditionalFormatting sqref="L40 L42:L188">
    <cfRule type="expression" dxfId="1" priority="3">
      <formula>OR($M$38="No",$M$38="")</formula>
    </cfRule>
  </conditionalFormatting>
  <conditionalFormatting sqref="M41:T41">
    <cfRule type="expression" dxfId="0" priority="2">
      <formula>OR(#REF!="No", #REF!="")</formula>
    </cfRule>
  </conditionalFormatting>
  <dataValidations xWindow="740" yWindow="576" count="23">
    <dataValidation type="textLength" operator="lessThan" allowBlank="1" showInputMessage="1" showErrorMessage="1" promptTitle="Degree" prompt="The full English title of your qualifying degree." sqref="B15:J15" xr:uid="{270E1D78-5ABB-4154-958D-66272AC28FD9}">
      <formula1>101</formula1>
    </dataValidation>
    <dataValidation allowBlank="1" sqref="C191:C240 R40:T68" xr:uid="{E012776E-9EA5-4E16-BDBC-478A1BBC32AA}"/>
    <dataValidation allowBlank="1" showInputMessage="1" showErrorMessage="1" prompt="This cell should show your total amount of credits done during your BSc._x000a__x000a__x000a_" sqref="B38" xr:uid="{1532F80E-103D-46FD-87FA-57DC8FDA44AD}"/>
    <dataValidation allowBlank="1" showInputMessage="1" showErrorMessage="1" prompt="Average grade of all the courses._x000a_This is different from the GPA calculation" sqref="C39" xr:uid="{AC3EC449-7387-4D4A-AF9C-F84E5FD93E4E}"/>
    <dataValidation allowBlank="1" showInputMessage="1" showErrorMessage="1" prompt="This column should be filled with the local grades, as stated in your official Transcript of Records." sqref="C37" xr:uid="{FE201710-C11C-4930-ADF5-CA4BF6EAFCF8}"/>
    <dataValidation allowBlank="1" showInputMessage="1" showErrorMessage="1" prompt="This column should be filled with the local credits as stated in your official Transcript of Records." sqref="B37" xr:uid="{D06E60DA-F23D-4398-854D-51B8796F430F}"/>
    <dataValidation type="whole" allowBlank="1" showInputMessage="1" showErrorMessage="1" error="Only include major course contributions greater than or equal to 30% and only contributions where the subject(s) is being taught as distinguished from merely being used._x000a_Don't add the &quot;%&quot; symbol. Instead of 50% just write 50." sqref="D40:J240" xr:uid="{71BDCD5A-0D4D-4740-B661-770D12458761}">
      <formula1>30</formula1>
      <formula2>100</formula2>
    </dataValidation>
    <dataValidation allowBlank="1" showInputMessage="1" showErrorMessage="1" prompt="Estimated percentage of credits that are not relevant to the course." sqref="K38" xr:uid="{47055B65-CFB7-49A1-9678-74F68F68C51B}"/>
    <dataValidation type="list" allowBlank="1" showInputMessage="1" promptTitle="Select from drop down menu" prompt="Use the searchable drop-down menu, to choose the country where you have obtained your qualifying degree. Search for country's Initials_x000a_" sqref="B11:J11" xr:uid="{43955B38-38F0-45D4-B428-783765FBBD51}">
      <formula1>$Z$22:$Z$270</formula1>
    </dataValidation>
    <dataValidation type="decimal" operator="lessThan" allowBlank="1" showInputMessage="1" showErrorMessage="1" promptTitle="Nominal Length" prompt="Nominal length in years of qualifying education, assuming full-time study." sqref="B17" xr:uid="{D2405BA5-75DE-4128-9FB4-2AD6C3150CA0}">
      <formula1>10</formula1>
    </dataValidation>
    <dataValidation type="decimal" operator="lessThan" allowBlank="1" showInputMessage="1" showErrorMessage="1" promptTitle="Min. credits" prompt="Credits as used by your home university." sqref="B18" xr:uid="{91655A17-E2FA-435B-8BF5-B4F15CFE7C50}">
      <formula1>1000</formula1>
    </dataValidation>
    <dataValidation type="textLength" operator="lessThan" allowBlank="1" showInputMessage="1" showErrorMessage="1" promptTitle="Name" prompt="Use your full name." sqref="B10:J10" xr:uid="{35D62D00-F58B-4C29-8BA5-16F46FD173CE}">
      <formula1>101</formula1>
    </dataValidation>
    <dataValidation type="textLength" operator="lessThan" allowBlank="1" showInputMessage="1" showErrorMessage="1" promptTitle="University" prompt="The English name of your home university." sqref="B12:J12" xr:uid="{2BA95D5C-34B5-4969-B3FA-C3E551FB96E0}">
      <formula1>101</formula1>
    </dataValidation>
    <dataValidation type="decimal" allowBlank="1" showInputMessage="1" showErrorMessage="1" errorTitle="ERROR" error="Please make sure to type everything manually. Don't copy&amp;paste. _x000a_Make sure to use correct decimal marker &quot;.&quot; or &quot;,&quot;" sqref="B40:B50 C40:C189" xr:uid="{7A6C23C0-7F41-411F-99E5-A822141736F3}">
      <formula1>0</formula1>
      <formula2>10000</formula2>
    </dataValidation>
    <dataValidation type="custom" allowBlank="1" showInputMessage="1" showErrorMessage="1" errorTitle="Error" error="Hej. Make sure to type only numbers and the correct decimal symbol :)" promptTitle="Min. grade" prompt="Lowest possible grade at your home university." sqref="B22" xr:uid="{3E474C1F-E6A4-4DDF-9748-D5842FB065D4}">
      <formula1>IF(B21="Numbers", AND(ISNUMBER(B22),B22&gt;=-10,B22&lt;=100), ISTEXT(B22))</formula1>
    </dataValidation>
    <dataValidation type="whole" allowBlank="1" showErrorMessage="1" errorTitle="Student number error." error="Please insert your current 6-digit student number. (e.g. 210000)" sqref="F20" xr:uid="{DC62853A-6B0D-483C-B430-111CA01409C0}">
      <formula1>160000</formula1>
      <formula2>290000</formula2>
    </dataValidation>
    <dataValidation type="list" allowBlank="1" showInputMessage="1" showErrorMessage="1" sqref="H19 M38" xr:uid="{752410B1-78C6-45BD-840D-D19A6872578D}">
      <formula1>$L$10:$L$11</formula1>
    </dataValidation>
    <dataValidation type="list" allowBlank="1" showInputMessage="1" showErrorMessage="1" sqref="B21" xr:uid="{73F64B29-4AA8-4726-AB58-96F93A483DD9}">
      <formula1>$L$12:$L$14</formula1>
    </dataValidation>
    <dataValidation allowBlank="1" showInputMessage="1" showErrorMessage="1" promptTitle="Courses' description" prompt="Only insert the links if the webpage information is in English!_x000a_If the information is in your original language, then upload a PDF to DANS with the information translated" sqref="L39" xr:uid="{6371EA02-410C-4314-9903-A68DD1082410}"/>
    <dataValidation type="list" operator="lessThan" allowBlank="1" showInputMessage="1" showErrorMessage="1" promptTitle="Degree" prompt="The full English title of your qualifying degree." sqref="B16:J16" xr:uid="{414E36E0-A8B2-4990-957F-ED2889F8A175}">
      <formula1>$Z$9:$Z$13</formula1>
    </dataValidation>
    <dataValidation type="custom" allowBlank="1" showInputMessage="1" showErrorMessage="1" errorTitle="Error" error="Hej. Make sure to type only numbers and the correct decimal symbol :)" promptTitle="Min. grade" prompt="Lowest possible grade at your home university." sqref="B23" xr:uid="{B5D4CBE2-E0F6-4E98-A93D-84BEF4271EC8}">
      <formula1>IF(B21="Numbers", AND(ISNUMBER(B23),B23&gt;=-10,B23&lt;=100), ISTEXT(B23))</formula1>
    </dataValidation>
    <dataValidation type="whole" allowBlank="1" showInputMessage="1" showErrorMessage="1" errorTitle="Only more than 30%" error=" Only include major course contributions greater than or equal to 30% and only contributions where the subject(s) is being taught as distinguished from merely being used._x000a_Do not add the &quot;%&quot; symbol Instead of 50% just write 50" sqref="L190:N190" xr:uid="{BDA051BC-0144-4BA0-9D43-A60CD37DB790}">
      <formula1>30</formula1>
      <formula2>100</formula2>
    </dataValidation>
    <dataValidation type="custom" allowBlank="1" showInputMessage="1" showErrorMessage="1" errorTitle="Error" error="Hej. Make sure to type only numbers and the correct decimal symbol :)" promptTitle="Min. grade" prompt="Lowest possible grade at your home university." sqref="B24" xr:uid="{88FD3D56-A5BB-48A1-A638-BFD9193ED625}">
      <formula1>IF(B21="Numbers", AND(ISNUMBER(B24),B24&gt;=-10,B24&lt;=100), ISTEXT(B24))</formula1>
    </dataValidation>
  </dataValidations>
  <hyperlinks>
    <hyperlink ref="D37" r:id="rId1" display="http://kurser.dtu.dk/course/2021-2022/01035?menulanguage=en" xr:uid="{F94CF28C-E966-46ED-B2EA-2D240D4CD9D6}"/>
    <hyperlink ref="E37" r:id="rId2" xr:uid="{BAE4B9F0-E6D4-4E45-9230-A36686BE06E5}"/>
    <hyperlink ref="F37" r:id="rId3" xr:uid="{165969FC-75C3-444E-B6B0-0C2C41BD48CB}"/>
    <hyperlink ref="G37" r:id="rId4" xr:uid="{384DFD08-23B5-4BD1-B3C9-339898C7C972}"/>
    <hyperlink ref="H37" r:id="rId5" xr:uid="{7B36D7CD-9090-4E21-BE0F-4422C4C2DF38}"/>
    <hyperlink ref="I37" r:id="rId6" xr:uid="{AFC5135E-ED24-4E0D-BF39-DC2D1A285048}"/>
    <hyperlink ref="J37" r:id="rId7" xr:uid="{EFF139D1-FC43-4898-B663-94B1C0A90755}"/>
  </hyperlinks>
  <pageMargins left="0.7" right="0.7" top="0.75" bottom="0.75" header="0.3" footer="0.3"/>
  <pageSetup scale="64" fitToHeight="0" orientation="landscape" horizontalDpi="1200" verticalDpi="1200"/>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A1:X76"/>
  <sheetViews>
    <sheetView showGridLines="0" zoomScaleNormal="100" workbookViewId="0">
      <selection activeCell="A17" sqref="A17:J29"/>
    </sheetView>
  </sheetViews>
  <sheetFormatPr defaultColWidth="9.140625" defaultRowHeight="15"/>
  <cols>
    <col min="1" max="1" width="28.85546875" style="4" customWidth="1"/>
    <col min="2" max="2" width="43.42578125" style="4" customWidth="1"/>
    <col min="3" max="9" width="9.140625" style="4"/>
    <col min="10" max="10" width="49.42578125" style="4" customWidth="1"/>
    <col min="11" max="17" width="9.140625" style="4"/>
    <col min="18" max="18" width="0" style="4" hidden="1" customWidth="1"/>
    <col min="19" max="19" width="72.140625" style="4" hidden="1" customWidth="1"/>
    <col min="20" max="20" width="9.140625" style="4" hidden="1" customWidth="1"/>
    <col min="21" max="25" width="9.140625" style="4" customWidth="1"/>
    <col min="26" max="16384" width="9.140625" style="4"/>
  </cols>
  <sheetData>
    <row r="1" spans="1:24" ht="33.75">
      <c r="A1" s="210" t="s">
        <v>257</v>
      </c>
      <c r="B1" s="210"/>
      <c r="C1" s="210"/>
      <c r="D1" s="210"/>
      <c r="E1" s="210"/>
      <c r="F1" s="210"/>
      <c r="G1" s="210"/>
      <c r="H1" s="210"/>
      <c r="I1" s="210"/>
      <c r="J1" s="210"/>
    </row>
    <row r="2" spans="1:24" ht="24" thickBot="1">
      <c r="A2" s="211" t="s">
        <v>516</v>
      </c>
      <c r="B2" s="211"/>
      <c r="C2" s="211"/>
      <c r="D2" s="211"/>
      <c r="E2" s="211"/>
      <c r="F2" s="211"/>
      <c r="G2" s="211"/>
      <c r="H2" s="211"/>
      <c r="I2" s="211"/>
      <c r="J2" s="211"/>
      <c r="S2" s="96" t="s">
        <v>519</v>
      </c>
      <c r="T2"/>
      <c r="U2"/>
      <c r="V2"/>
      <c r="W2"/>
      <c r="X2"/>
    </row>
    <row r="3" spans="1:24" s="5" customFormat="1" ht="14.45" customHeight="1">
      <c r="A3" s="218" t="s">
        <v>403</v>
      </c>
      <c r="B3" s="219"/>
      <c r="C3" s="219"/>
      <c r="D3" s="219"/>
      <c r="E3" s="219"/>
      <c r="F3" s="219"/>
      <c r="G3" s="219"/>
      <c r="H3" s="219"/>
      <c r="I3" s="219"/>
      <c r="J3" s="220"/>
      <c r="S3" s="4" t="s">
        <v>520</v>
      </c>
      <c r="T3"/>
      <c r="U3"/>
      <c r="V3"/>
      <c r="W3"/>
      <c r="X3"/>
    </row>
    <row r="4" spans="1:24">
      <c r="A4" s="221"/>
      <c r="B4" s="222"/>
      <c r="C4" s="222"/>
      <c r="D4" s="222"/>
      <c r="E4" s="222"/>
      <c r="F4" s="222"/>
      <c r="G4" s="222"/>
      <c r="H4" s="222"/>
      <c r="I4" s="222"/>
      <c r="J4" s="223"/>
      <c r="S4" s="97" t="s">
        <v>521</v>
      </c>
      <c r="T4"/>
      <c r="U4"/>
      <c r="V4"/>
      <c r="W4"/>
      <c r="X4"/>
    </row>
    <row r="5" spans="1:24">
      <c r="A5" s="221"/>
      <c r="B5" s="222"/>
      <c r="C5" s="222"/>
      <c r="D5" s="222"/>
      <c r="E5" s="222"/>
      <c r="F5" s="222"/>
      <c r="G5" s="222"/>
      <c r="H5" s="222"/>
      <c r="I5" s="222"/>
      <c r="J5" s="223"/>
      <c r="S5" s="4" t="s">
        <v>522</v>
      </c>
    </row>
    <row r="6" spans="1:24">
      <c r="A6" s="221"/>
      <c r="B6" s="222"/>
      <c r="C6" s="222"/>
      <c r="D6" s="222"/>
      <c r="E6" s="222"/>
      <c r="F6" s="222"/>
      <c r="G6" s="222"/>
      <c r="H6" s="222"/>
      <c r="I6" s="222"/>
      <c r="J6" s="223"/>
      <c r="S6" s="98" t="s">
        <v>483</v>
      </c>
    </row>
    <row r="7" spans="1:24" ht="15.75" thickBot="1">
      <c r="A7" s="42"/>
      <c r="B7" s="9"/>
      <c r="C7" s="9"/>
      <c r="D7" s="9"/>
      <c r="E7" s="9"/>
      <c r="F7" s="9"/>
      <c r="G7" s="9"/>
      <c r="H7" s="9"/>
      <c r="I7" s="9"/>
      <c r="J7" s="43"/>
    </row>
    <row r="8" spans="1:24">
      <c r="A8" s="29" t="s">
        <v>256</v>
      </c>
      <c r="B8" s="212">
        <f>GPA!B10</f>
        <v>0</v>
      </c>
      <c r="C8" s="213"/>
      <c r="D8" s="213"/>
      <c r="E8" s="213"/>
      <c r="F8" s="213"/>
      <c r="G8" s="213"/>
      <c r="H8" s="213"/>
      <c r="I8" s="213"/>
      <c r="J8" s="214"/>
    </row>
    <row r="9" spans="1:24">
      <c r="A9" s="30" t="s">
        <v>2</v>
      </c>
      <c r="B9" s="215">
        <f>GPA!B11</f>
        <v>0</v>
      </c>
      <c r="C9" s="216"/>
      <c r="D9" s="216"/>
      <c r="E9" s="216"/>
      <c r="F9" s="216"/>
      <c r="G9" s="216"/>
      <c r="H9" s="216"/>
      <c r="I9" s="216"/>
      <c r="J9" s="217"/>
    </row>
    <row r="10" spans="1:24">
      <c r="A10" s="30" t="s">
        <v>1</v>
      </c>
      <c r="B10" s="215">
        <f>GPA!B12</f>
        <v>0</v>
      </c>
      <c r="C10" s="216"/>
      <c r="D10" s="216"/>
      <c r="E10" s="216"/>
      <c r="F10" s="216"/>
      <c r="G10" s="216"/>
      <c r="H10" s="216"/>
      <c r="I10" s="216"/>
      <c r="J10" s="217"/>
    </row>
    <row r="11" spans="1:24" ht="15.75" thickBot="1">
      <c r="A11" s="16" t="s">
        <v>3</v>
      </c>
      <c r="B11" s="224">
        <f>GPA!B15</f>
        <v>0</v>
      </c>
      <c r="C11" s="225"/>
      <c r="D11" s="225"/>
      <c r="E11" s="225"/>
      <c r="F11" s="225"/>
      <c r="G11" s="225"/>
      <c r="H11" s="225"/>
      <c r="I11" s="225"/>
      <c r="J11" s="226"/>
    </row>
    <row r="12" spans="1:24">
      <c r="A12" s="15"/>
      <c r="J12" s="21"/>
    </row>
    <row r="13" spans="1:24" ht="15.75" thickBot="1">
      <c r="A13" s="15"/>
      <c r="H13" s="238"/>
      <c r="I13" s="238"/>
      <c r="J13" s="21"/>
    </row>
    <row r="14" spans="1:24" ht="23.25">
      <c r="A14" s="17" t="s">
        <v>258</v>
      </c>
      <c r="B14" s="18"/>
      <c r="C14" s="31"/>
      <c r="D14" s="31"/>
      <c r="E14" s="227" t="str">
        <f>IF(ISBLANK(A17)=TRUE,"THIS AREA IS MANDATORY; you must fill it out.","")</f>
        <v>THIS AREA IS MANDATORY; you must fill it out.</v>
      </c>
      <c r="F14" s="227"/>
      <c r="G14" s="227"/>
      <c r="H14" s="227"/>
      <c r="I14" s="227"/>
      <c r="J14" s="228"/>
    </row>
    <row r="15" spans="1:24">
      <c r="A15" s="20"/>
      <c r="J15" s="21"/>
    </row>
    <row r="16" spans="1:24">
      <c r="A16" s="229" t="s">
        <v>404</v>
      </c>
      <c r="B16" s="230"/>
      <c r="C16" s="230"/>
      <c r="D16" s="230"/>
      <c r="E16" s="230"/>
      <c r="F16" s="230"/>
      <c r="G16" s="230"/>
      <c r="H16" s="230"/>
      <c r="I16" s="230"/>
      <c r="J16" s="231"/>
    </row>
    <row r="17" spans="1:10" ht="14.45" customHeight="1">
      <c r="A17" s="232"/>
      <c r="B17" s="233"/>
      <c r="C17" s="233"/>
      <c r="D17" s="233"/>
      <c r="E17" s="233"/>
      <c r="F17" s="233"/>
      <c r="G17" s="233"/>
      <c r="H17" s="233"/>
      <c r="I17" s="233"/>
      <c r="J17" s="234"/>
    </row>
    <row r="18" spans="1:10" ht="14.45" customHeight="1">
      <c r="A18" s="232"/>
      <c r="B18" s="233"/>
      <c r="C18" s="233"/>
      <c r="D18" s="233"/>
      <c r="E18" s="233"/>
      <c r="F18" s="233"/>
      <c r="G18" s="233"/>
      <c r="H18" s="233"/>
      <c r="I18" s="233"/>
      <c r="J18" s="234"/>
    </row>
    <row r="19" spans="1:10" ht="14.45" customHeight="1">
      <c r="A19" s="232"/>
      <c r="B19" s="233"/>
      <c r="C19" s="233"/>
      <c r="D19" s="233"/>
      <c r="E19" s="233"/>
      <c r="F19" s="233"/>
      <c r="G19" s="233"/>
      <c r="H19" s="233"/>
      <c r="I19" s="233"/>
      <c r="J19" s="234"/>
    </row>
    <row r="20" spans="1:10" ht="14.45" customHeight="1">
      <c r="A20" s="232"/>
      <c r="B20" s="233"/>
      <c r="C20" s="233"/>
      <c r="D20" s="233"/>
      <c r="E20" s="233"/>
      <c r="F20" s="233"/>
      <c r="G20" s="233"/>
      <c r="H20" s="233"/>
      <c r="I20" s="233"/>
      <c r="J20" s="234"/>
    </row>
    <row r="21" spans="1:10" ht="14.45" customHeight="1">
      <c r="A21" s="232"/>
      <c r="B21" s="233"/>
      <c r="C21" s="233"/>
      <c r="D21" s="233"/>
      <c r="E21" s="233"/>
      <c r="F21" s="233"/>
      <c r="G21" s="233"/>
      <c r="H21" s="233"/>
      <c r="I21" s="233"/>
      <c r="J21" s="234"/>
    </row>
    <row r="22" spans="1:10" ht="14.45" customHeight="1">
      <c r="A22" s="232"/>
      <c r="B22" s="233"/>
      <c r="C22" s="233"/>
      <c r="D22" s="233"/>
      <c r="E22" s="233"/>
      <c r="F22" s="233"/>
      <c r="G22" s="233"/>
      <c r="H22" s="233"/>
      <c r="I22" s="233"/>
      <c r="J22" s="234"/>
    </row>
    <row r="23" spans="1:10" ht="14.45" customHeight="1">
      <c r="A23" s="232"/>
      <c r="B23" s="233"/>
      <c r="C23" s="233"/>
      <c r="D23" s="233"/>
      <c r="E23" s="233"/>
      <c r="F23" s="233"/>
      <c r="G23" s="233"/>
      <c r="H23" s="233"/>
      <c r="I23" s="233"/>
      <c r="J23" s="234"/>
    </row>
    <row r="24" spans="1:10" ht="14.45" customHeight="1">
      <c r="A24" s="232"/>
      <c r="B24" s="233"/>
      <c r="C24" s="233"/>
      <c r="D24" s="233"/>
      <c r="E24" s="233"/>
      <c r="F24" s="233"/>
      <c r="G24" s="233"/>
      <c r="H24" s="233"/>
      <c r="I24" s="233"/>
      <c r="J24" s="234"/>
    </row>
    <row r="25" spans="1:10" ht="14.45" customHeight="1">
      <c r="A25" s="232"/>
      <c r="B25" s="233"/>
      <c r="C25" s="233"/>
      <c r="D25" s="233"/>
      <c r="E25" s="233"/>
      <c r="F25" s="233"/>
      <c r="G25" s="233"/>
      <c r="H25" s="233"/>
      <c r="I25" s="233"/>
      <c r="J25" s="234"/>
    </row>
    <row r="26" spans="1:10" ht="14.45" customHeight="1">
      <c r="A26" s="232"/>
      <c r="B26" s="233"/>
      <c r="C26" s="233"/>
      <c r="D26" s="233"/>
      <c r="E26" s="233"/>
      <c r="F26" s="233"/>
      <c r="G26" s="233"/>
      <c r="H26" s="233"/>
      <c r="I26" s="233"/>
      <c r="J26" s="234"/>
    </row>
    <row r="27" spans="1:10" ht="14.45" customHeight="1">
      <c r="A27" s="232"/>
      <c r="B27" s="233"/>
      <c r="C27" s="233"/>
      <c r="D27" s="233"/>
      <c r="E27" s="233"/>
      <c r="F27" s="233"/>
      <c r="G27" s="233"/>
      <c r="H27" s="233"/>
      <c r="I27" s="233"/>
      <c r="J27" s="234"/>
    </row>
    <row r="28" spans="1:10" ht="14.45" customHeight="1">
      <c r="A28" s="232"/>
      <c r="B28" s="233"/>
      <c r="C28" s="233"/>
      <c r="D28" s="233"/>
      <c r="E28" s="233"/>
      <c r="F28" s="233"/>
      <c r="G28" s="233"/>
      <c r="H28" s="233"/>
      <c r="I28" s="233"/>
      <c r="J28" s="234"/>
    </row>
    <row r="29" spans="1:10" ht="14.45" customHeight="1">
      <c r="A29" s="232"/>
      <c r="B29" s="233"/>
      <c r="C29" s="233"/>
      <c r="D29" s="233"/>
      <c r="E29" s="233"/>
      <c r="F29" s="233"/>
      <c r="G29" s="233"/>
      <c r="H29" s="233"/>
      <c r="I29" s="233"/>
      <c r="J29" s="234"/>
    </row>
    <row r="30" spans="1:10" ht="14.45" customHeight="1" thickBot="1">
      <c r="A30"/>
      <c r="B30" s="90"/>
      <c r="C30" s="90"/>
      <c r="D30" s="94"/>
      <c r="E30" s="94"/>
      <c r="F30" s="94"/>
      <c r="G30" s="94"/>
      <c r="H30" s="94"/>
      <c r="I30" s="94"/>
      <c r="J30" s="95"/>
    </row>
    <row r="31" spans="1:10" ht="36" customHeight="1">
      <c r="A31" s="93" t="s">
        <v>517</v>
      </c>
      <c r="B31" s="92"/>
      <c r="C31" s="91"/>
      <c r="D31" s="239" t="str">
        <f>IF(OR(ISBLANK(#REF!)=TRUE,ISBLANK(C32)=TRUE,ISBLANK(#REF!)=TRUE),"THIS AREA IS MANDATORY; you must fill it out.","")</f>
        <v>THIS AREA IS MANDATORY; you must fill it out.</v>
      </c>
      <c r="E31" s="239"/>
      <c r="F31" s="239"/>
      <c r="G31" s="239"/>
      <c r="H31" s="239"/>
      <c r="I31" s="239"/>
      <c r="J31" s="240"/>
    </row>
    <row r="32" spans="1:10" ht="14.45" customHeight="1">
      <c r="A32" s="241" t="s">
        <v>518</v>
      </c>
      <c r="B32" s="242"/>
      <c r="C32" s="243"/>
      <c r="D32" s="243"/>
      <c r="E32" s="243"/>
      <c r="F32" s="243"/>
      <c r="G32" s="243"/>
      <c r="H32" s="243"/>
      <c r="I32" s="243"/>
      <c r="J32" s="244"/>
    </row>
    <row r="33" spans="1:10">
      <c r="A33" s="20"/>
      <c r="C33" s="28"/>
      <c r="D33" s="28"/>
      <c r="E33" s="28"/>
      <c r="F33" s="28"/>
      <c r="G33" s="28"/>
      <c r="H33" s="28"/>
      <c r="I33" s="28"/>
      <c r="J33" s="36"/>
    </row>
    <row r="34" spans="1:10">
      <c r="A34" s="235" t="s">
        <v>405</v>
      </c>
      <c r="B34" s="236"/>
      <c r="C34" s="236"/>
      <c r="D34" s="236"/>
      <c r="E34" s="236"/>
      <c r="F34" s="236"/>
      <c r="G34" s="236"/>
      <c r="H34" s="236"/>
      <c r="I34" s="236"/>
      <c r="J34" s="237"/>
    </row>
    <row r="35" spans="1:10">
      <c r="A35" s="204" t="s">
        <v>406</v>
      </c>
      <c r="B35" s="206" t="s">
        <v>407</v>
      </c>
      <c r="C35" s="208"/>
      <c r="D35" s="208"/>
      <c r="E35" s="194" t="str">
        <f>IF(OR(ISBLANK(A37)=TRUE,ISBLANK(B37)=TRUE,ISBLANK(A38)=TRUE,ISBLANK(B38)=TRUE),"THIS AREA IS MANDATORY; you must fill it out.","")</f>
        <v>THIS AREA IS MANDATORY; you must fill it out.</v>
      </c>
      <c r="F35" s="194"/>
      <c r="G35" s="194"/>
      <c r="H35" s="194"/>
      <c r="I35" s="194"/>
      <c r="J35" s="195"/>
    </row>
    <row r="36" spans="1:10">
      <c r="A36" s="205"/>
      <c r="B36" s="207"/>
      <c r="C36" s="209"/>
      <c r="D36" s="209"/>
      <c r="E36" s="196"/>
      <c r="F36" s="196"/>
      <c r="G36" s="196"/>
      <c r="H36" s="196"/>
      <c r="I36" s="196"/>
      <c r="J36" s="197"/>
    </row>
    <row r="37" spans="1:10">
      <c r="A37" s="32"/>
      <c r="B37" s="202"/>
      <c r="C37" s="202"/>
      <c r="D37" s="202"/>
      <c r="E37" s="202"/>
      <c r="F37" s="202"/>
      <c r="G37" s="202"/>
      <c r="H37" s="202"/>
      <c r="I37" s="202"/>
      <c r="J37" s="203"/>
    </row>
    <row r="38" spans="1:10">
      <c r="A38" s="32"/>
      <c r="B38" s="202"/>
      <c r="C38" s="202"/>
      <c r="D38" s="202"/>
      <c r="E38" s="202"/>
      <c r="F38" s="202"/>
      <c r="G38" s="202"/>
      <c r="H38" s="202"/>
      <c r="I38" s="202"/>
      <c r="J38" s="203"/>
    </row>
    <row r="39" spans="1:10">
      <c r="A39" s="33" t="s">
        <v>408</v>
      </c>
      <c r="B39" s="34" t="s">
        <v>409</v>
      </c>
      <c r="J39" s="21"/>
    </row>
    <row r="40" spans="1:10">
      <c r="A40" s="35"/>
      <c r="B40" s="28"/>
      <c r="C40" s="28"/>
      <c r="D40" s="28"/>
      <c r="E40" s="28"/>
      <c r="F40" s="28"/>
      <c r="G40" s="28"/>
      <c r="H40" s="28"/>
      <c r="I40" s="28"/>
      <c r="J40" s="36"/>
    </row>
    <row r="41" spans="1:10">
      <c r="A41" s="198" t="s">
        <v>410</v>
      </c>
      <c r="B41" s="199"/>
      <c r="C41" s="199"/>
      <c r="D41" s="199"/>
      <c r="E41" s="200" t="str">
        <f>IF(ISBLANK(A42)=TRUE,"THIS AREA IS MANDATORY; you must fill it out.","")</f>
        <v>THIS AREA IS MANDATORY; you must fill it out.</v>
      </c>
      <c r="F41" s="200"/>
      <c r="G41" s="200"/>
      <c r="H41" s="200"/>
      <c r="I41" s="200"/>
      <c r="J41" s="201"/>
    </row>
    <row r="42" spans="1:10">
      <c r="A42" s="188"/>
      <c r="B42" s="189"/>
      <c r="C42" s="189"/>
      <c r="D42" s="189"/>
      <c r="E42" s="189"/>
      <c r="F42" s="189"/>
      <c r="G42" s="189"/>
      <c r="H42" s="189"/>
      <c r="I42" s="189"/>
      <c r="J42" s="190"/>
    </row>
    <row r="43" spans="1:10">
      <c r="A43" s="188"/>
      <c r="B43" s="189"/>
      <c r="C43" s="189"/>
      <c r="D43" s="189"/>
      <c r="E43" s="189"/>
      <c r="F43" s="189"/>
      <c r="G43" s="189"/>
      <c r="H43" s="189"/>
      <c r="I43" s="189"/>
      <c r="J43" s="190"/>
    </row>
    <row r="44" spans="1:10">
      <c r="A44" s="188"/>
      <c r="B44" s="189"/>
      <c r="C44" s="189"/>
      <c r="D44" s="189"/>
      <c r="E44" s="189"/>
      <c r="F44" s="189"/>
      <c r="G44" s="189"/>
      <c r="H44" s="189"/>
      <c r="I44" s="189"/>
      <c r="J44" s="190"/>
    </row>
    <row r="45" spans="1:10">
      <c r="A45" s="188"/>
      <c r="B45" s="189"/>
      <c r="C45" s="189"/>
      <c r="D45" s="189"/>
      <c r="E45" s="189"/>
      <c r="F45" s="189"/>
      <c r="G45" s="189"/>
      <c r="H45" s="189"/>
      <c r="I45" s="189"/>
      <c r="J45" s="190"/>
    </row>
    <row r="46" spans="1:10">
      <c r="A46" s="188"/>
      <c r="B46" s="189"/>
      <c r="C46" s="189"/>
      <c r="D46" s="189"/>
      <c r="E46" s="189"/>
      <c r="F46" s="189"/>
      <c r="G46" s="189"/>
      <c r="H46" s="189"/>
      <c r="I46" s="189"/>
      <c r="J46" s="190"/>
    </row>
    <row r="47" spans="1:10">
      <c r="A47" s="188"/>
      <c r="B47" s="189"/>
      <c r="C47" s="189"/>
      <c r="D47" s="189"/>
      <c r="E47" s="189"/>
      <c r="F47" s="189"/>
      <c r="G47" s="189"/>
      <c r="H47" s="189"/>
      <c r="I47" s="189"/>
      <c r="J47" s="190"/>
    </row>
    <row r="48" spans="1:10">
      <c r="A48" s="188"/>
      <c r="B48" s="189"/>
      <c r="C48" s="189"/>
      <c r="D48" s="189"/>
      <c r="E48" s="189"/>
      <c r="F48" s="189"/>
      <c r="G48" s="189"/>
      <c r="H48" s="189"/>
      <c r="I48" s="189"/>
      <c r="J48" s="190"/>
    </row>
    <row r="49" spans="1:10" ht="15.75" thickBot="1">
      <c r="A49" s="191"/>
      <c r="B49" s="192"/>
      <c r="C49" s="192"/>
      <c r="D49" s="192"/>
      <c r="E49" s="192"/>
      <c r="F49" s="192"/>
      <c r="G49" s="192"/>
      <c r="H49" s="192"/>
      <c r="I49" s="192"/>
      <c r="J49" s="193"/>
    </row>
    <row r="50" spans="1:10">
      <c r="A50" s="20"/>
      <c r="J50" s="21"/>
    </row>
    <row r="51" spans="1:10" ht="15.75" thickBot="1">
      <c r="A51" s="20"/>
      <c r="J51" s="21"/>
    </row>
    <row r="52" spans="1:10" ht="21">
      <c r="A52" s="17" t="s">
        <v>259</v>
      </c>
      <c r="B52" s="18"/>
      <c r="C52" s="18"/>
      <c r="D52" s="18"/>
      <c r="E52" s="18"/>
      <c r="F52" s="18"/>
      <c r="G52" s="18"/>
      <c r="H52" s="18"/>
      <c r="I52" s="18"/>
      <c r="J52" s="19"/>
    </row>
    <row r="53" spans="1:10">
      <c r="A53" s="188"/>
      <c r="B53" s="189"/>
      <c r="C53" s="189"/>
      <c r="D53" s="189"/>
      <c r="E53" s="189"/>
      <c r="F53" s="189"/>
      <c r="G53" s="189"/>
      <c r="H53" s="189"/>
      <c r="I53" s="189"/>
      <c r="J53" s="190"/>
    </row>
    <row r="54" spans="1:10">
      <c r="A54" s="188"/>
      <c r="B54" s="189"/>
      <c r="C54" s="189"/>
      <c r="D54" s="189"/>
      <c r="E54" s="189"/>
      <c r="F54" s="189"/>
      <c r="G54" s="189"/>
      <c r="H54" s="189"/>
      <c r="I54" s="189"/>
      <c r="J54" s="190"/>
    </row>
    <row r="55" spans="1:10">
      <c r="A55" s="188"/>
      <c r="B55" s="189"/>
      <c r="C55" s="189"/>
      <c r="D55" s="189"/>
      <c r="E55" s="189"/>
      <c r="F55" s="189"/>
      <c r="G55" s="189"/>
      <c r="H55" s="189"/>
      <c r="I55" s="189"/>
      <c r="J55" s="190"/>
    </row>
    <row r="56" spans="1:10">
      <c r="A56" s="188"/>
      <c r="B56" s="189"/>
      <c r="C56" s="189"/>
      <c r="D56" s="189"/>
      <c r="E56" s="189"/>
      <c r="F56" s="189"/>
      <c r="G56" s="189"/>
      <c r="H56" s="189"/>
      <c r="I56" s="189"/>
      <c r="J56" s="190"/>
    </row>
    <row r="57" spans="1:10">
      <c r="A57" s="188"/>
      <c r="B57" s="189"/>
      <c r="C57" s="189"/>
      <c r="D57" s="189"/>
      <c r="E57" s="189"/>
      <c r="F57" s="189"/>
      <c r="G57" s="189"/>
      <c r="H57" s="189"/>
      <c r="I57" s="189"/>
      <c r="J57" s="190"/>
    </row>
    <row r="58" spans="1:10">
      <c r="A58" s="188"/>
      <c r="B58" s="189"/>
      <c r="C58" s="189"/>
      <c r="D58" s="189"/>
      <c r="E58" s="189"/>
      <c r="F58" s="189"/>
      <c r="G58" s="189"/>
      <c r="H58" s="189"/>
      <c r="I58" s="189"/>
      <c r="J58" s="190"/>
    </row>
    <row r="59" spans="1:10">
      <c r="A59" s="188"/>
      <c r="B59" s="189"/>
      <c r="C59" s="189"/>
      <c r="D59" s="189"/>
      <c r="E59" s="189"/>
      <c r="F59" s="189"/>
      <c r="G59" s="189"/>
      <c r="H59" s="189"/>
      <c r="I59" s="189"/>
      <c r="J59" s="190"/>
    </row>
    <row r="60" spans="1:10" ht="15.75" thickBot="1">
      <c r="A60" s="191"/>
      <c r="B60" s="192"/>
      <c r="C60" s="192"/>
      <c r="D60" s="192"/>
      <c r="E60" s="192"/>
      <c r="F60" s="192"/>
      <c r="G60" s="192"/>
      <c r="H60" s="192"/>
      <c r="I60" s="192"/>
      <c r="J60" s="193"/>
    </row>
    <row r="61" spans="1:10">
      <c r="A61" s="20"/>
      <c r="J61" s="21"/>
    </row>
    <row r="62" spans="1:10" ht="15.75" thickBot="1">
      <c r="A62" s="20"/>
      <c r="J62" s="21"/>
    </row>
    <row r="63" spans="1:10" ht="21">
      <c r="A63" s="37" t="s">
        <v>260</v>
      </c>
      <c r="B63" s="38"/>
      <c r="C63" s="38"/>
      <c r="D63" s="38"/>
      <c r="E63" s="38"/>
      <c r="F63" s="38"/>
      <c r="G63" s="38"/>
      <c r="H63" s="39"/>
      <c r="I63" s="40" t="s">
        <v>262</v>
      </c>
      <c r="J63" s="41"/>
    </row>
    <row r="64" spans="1:10">
      <c r="A64" s="22" t="s">
        <v>261</v>
      </c>
      <c r="J64" s="21"/>
    </row>
    <row r="65" spans="1:10">
      <c r="A65" s="188"/>
      <c r="B65" s="189"/>
      <c r="C65" s="189"/>
      <c r="D65" s="189"/>
      <c r="E65" s="189"/>
      <c r="F65" s="189"/>
      <c r="G65" s="189"/>
      <c r="H65" s="189"/>
      <c r="I65" s="189"/>
      <c r="J65" s="190"/>
    </row>
    <row r="66" spans="1:10">
      <c r="A66" s="188"/>
      <c r="B66" s="189"/>
      <c r="C66" s="189"/>
      <c r="D66" s="189"/>
      <c r="E66" s="189"/>
      <c r="F66" s="189"/>
      <c r="G66" s="189"/>
      <c r="H66" s="189"/>
      <c r="I66" s="189"/>
      <c r="J66" s="190"/>
    </row>
    <row r="67" spans="1:10">
      <c r="A67" s="188"/>
      <c r="B67" s="189"/>
      <c r="C67" s="189"/>
      <c r="D67" s="189"/>
      <c r="E67" s="189"/>
      <c r="F67" s="189"/>
      <c r="G67" s="189"/>
      <c r="H67" s="189"/>
      <c r="I67" s="189"/>
      <c r="J67" s="190"/>
    </row>
    <row r="68" spans="1:10">
      <c r="A68" s="188"/>
      <c r="B68" s="189"/>
      <c r="C68" s="189"/>
      <c r="D68" s="189"/>
      <c r="E68" s="189"/>
      <c r="F68" s="189"/>
      <c r="G68" s="189"/>
      <c r="H68" s="189"/>
      <c r="I68" s="189"/>
      <c r="J68" s="190"/>
    </row>
    <row r="69" spans="1:10">
      <c r="A69" s="188"/>
      <c r="B69" s="189"/>
      <c r="C69" s="189"/>
      <c r="D69" s="189"/>
      <c r="E69" s="189"/>
      <c r="F69" s="189"/>
      <c r="G69" s="189"/>
      <c r="H69" s="189"/>
      <c r="I69" s="189"/>
      <c r="J69" s="190"/>
    </row>
    <row r="70" spans="1:10">
      <c r="A70" s="188"/>
      <c r="B70" s="189"/>
      <c r="C70" s="189"/>
      <c r="D70" s="189"/>
      <c r="E70" s="189"/>
      <c r="F70" s="189"/>
      <c r="G70" s="189"/>
      <c r="H70" s="189"/>
      <c r="I70" s="189"/>
      <c r="J70" s="190"/>
    </row>
    <row r="71" spans="1:10">
      <c r="A71" s="188"/>
      <c r="B71" s="189"/>
      <c r="C71" s="189"/>
      <c r="D71" s="189"/>
      <c r="E71" s="189"/>
      <c r="F71" s="189"/>
      <c r="G71" s="189"/>
      <c r="H71" s="189"/>
      <c r="I71" s="189"/>
      <c r="J71" s="190"/>
    </row>
    <row r="72" spans="1:10" ht="15.75" thickBot="1">
      <c r="A72" s="191"/>
      <c r="B72" s="192"/>
      <c r="C72" s="192"/>
      <c r="D72" s="192"/>
      <c r="E72" s="192"/>
      <c r="F72" s="192"/>
      <c r="G72" s="192"/>
      <c r="H72" s="192"/>
      <c r="I72" s="192"/>
      <c r="J72" s="193"/>
    </row>
    <row r="73" spans="1:10">
      <c r="A73" s="20"/>
      <c r="J73" s="21"/>
    </row>
    <row r="74" spans="1:10">
      <c r="A74" s="20"/>
      <c r="J74" s="21"/>
    </row>
    <row r="75" spans="1:10">
      <c r="A75"/>
      <c r="B75"/>
      <c r="C75"/>
      <c r="D75"/>
      <c r="E75"/>
      <c r="F75"/>
      <c r="G75"/>
      <c r="H75"/>
      <c r="I75"/>
      <c r="J75"/>
    </row>
    <row r="76" spans="1:10">
      <c r="A76"/>
      <c r="B76"/>
      <c r="C76"/>
      <c r="D76"/>
      <c r="E76"/>
      <c r="F76"/>
      <c r="G76"/>
      <c r="H76"/>
      <c r="I76"/>
      <c r="J76"/>
    </row>
  </sheetData>
  <sheetProtection algorithmName="SHA-512" hashValue="uMRXqP5CE/dklGqXr5br/GToOjRrsXYKOrPyqESwkfMdaVF6qp7TFsNwqQxMA4qNN9W3IIDhFTuh0r9ENYxoWw==" saltValue="L+RAQBYYh+dWKDpa9TbFpA==" spinCount="100000" sheet="1" objects="1" scenarios="1" selectLockedCells="1"/>
  <mergeCells count="26">
    <mergeCell ref="B11:J11"/>
    <mergeCell ref="E14:J14"/>
    <mergeCell ref="A16:J16"/>
    <mergeCell ref="A17:J29"/>
    <mergeCell ref="A34:J34"/>
    <mergeCell ref="H13:I13"/>
    <mergeCell ref="D31:J31"/>
    <mergeCell ref="A32:B32"/>
    <mergeCell ref="C32:J32"/>
    <mergeCell ref="A1:J1"/>
    <mergeCell ref="A2:J2"/>
    <mergeCell ref="B8:J8"/>
    <mergeCell ref="B9:J9"/>
    <mergeCell ref="B10:J10"/>
    <mergeCell ref="A3:J6"/>
    <mergeCell ref="A65:J72"/>
    <mergeCell ref="A42:J49"/>
    <mergeCell ref="A53:J60"/>
    <mergeCell ref="E35:J36"/>
    <mergeCell ref="A41:D41"/>
    <mergeCell ref="E41:J41"/>
    <mergeCell ref="B38:J38"/>
    <mergeCell ref="A35:A36"/>
    <mergeCell ref="B35:B36"/>
    <mergeCell ref="C35:D36"/>
    <mergeCell ref="B37:J37"/>
  </mergeCells>
  <dataValidations count="8">
    <dataValidation type="date" allowBlank="1" showInputMessage="1" showErrorMessage="1" sqref="B12:B13 J13" xr:uid="{00000000-0002-0000-0200-000000000000}">
      <formula1>32874</formula1>
      <formula2>54789</formula2>
    </dataValidation>
    <dataValidation type="textLength" operator="lessThan" allowBlank="1" showInputMessage="1" showErrorMessage="1" sqref="A65:J72" xr:uid="{00000000-0002-0000-0200-000001000000}">
      <formula1>501</formula1>
    </dataValidation>
    <dataValidation type="textLength" operator="lessThan" allowBlank="1" showInputMessage="1" showErrorMessage="1" promptTitle="Mandatory" prompt="FIeld must be filled." sqref="A42:J49" xr:uid="{00000000-0002-0000-0200-000002000000}">
      <formula1>501</formula1>
    </dataValidation>
    <dataValidation type="textLength" operator="lessThan" allowBlank="1" showInputMessage="1" showErrorMessage="1" promptTitle="Mandatory" prompt="Field must be filled." sqref="B37:J38" xr:uid="{00000000-0002-0000-0200-000003000000}">
      <formula1>76</formula1>
    </dataValidation>
    <dataValidation type="whole" allowBlank="1" showInputMessage="1" showErrorMessage="1" promptTitle="Mandatory" prompt="Field must be filled." sqref="A38" xr:uid="{00000000-0002-0000-0200-000004000000}">
      <formula1>0</formula1>
      <formula2>99999</formula2>
    </dataValidation>
    <dataValidation type="whole" allowBlank="1" showInputMessage="1" showErrorMessage="1" promptTitle="Mandatory" prompt="Field must be filled._x000a_" sqref="A37" xr:uid="{00000000-0002-0000-0200-000005000000}">
      <formula1>0</formula1>
      <formula2>99999</formula2>
    </dataValidation>
    <dataValidation type="textLength" operator="lessThan" allowBlank="1" showInputMessage="1" showErrorMessage="1" promptTitle="Mandatory" prompt="Field must be filled." sqref="B17:J30 A17:A32 S6 S4 S2" xr:uid="{00000000-0002-0000-0200-000006000000}">
      <formula1>1001</formula1>
    </dataValidation>
    <dataValidation type="list" operator="lessThan" allowBlank="1" showInputMessage="1" showErrorMessage="1" promptTitle="Mandatory" prompt="Field must be filled." sqref="C32:J32" xr:uid="{00000000-0002-0000-0200-000008000000}">
      <formula1>$S$1:$S$6</formula1>
    </dataValidation>
  </dataValidations>
  <hyperlinks>
    <hyperlink ref="B39" r:id="rId1" xr:uid="{00000000-0004-0000-0200-000000000000}"/>
  </hyperlink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9000000}">
          <x14:formula1>
            <xm:f>Countries!$J$18:$J$19</xm:f>
          </x14:formula1>
          <xm:sqref>J63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249977111117893"/>
  </sheetPr>
  <dimension ref="A1:K18"/>
  <sheetViews>
    <sheetView showGridLines="0" workbookViewId="0">
      <selection activeCell="B13" activeCellId="2" sqref="B7:K7 B10:K10 B13:K13"/>
    </sheetView>
  </sheetViews>
  <sheetFormatPr defaultColWidth="8.85546875" defaultRowHeight="15"/>
  <cols>
    <col min="1" max="1" width="46.42578125" bestFit="1" customWidth="1"/>
  </cols>
  <sheetData>
    <row r="1" spans="1:11">
      <c r="A1" s="251" t="s">
        <v>460</v>
      </c>
      <c r="B1" s="252"/>
      <c r="C1" s="252"/>
      <c r="D1" s="252"/>
      <c r="E1" s="252"/>
      <c r="F1" s="252"/>
      <c r="G1" s="252"/>
      <c r="H1" s="252"/>
      <c r="I1" s="252"/>
      <c r="J1" s="252"/>
      <c r="K1" s="253"/>
    </row>
    <row r="2" spans="1:11">
      <c r="A2" s="254"/>
      <c r="B2" s="255"/>
      <c r="C2" s="255"/>
      <c r="D2" s="255"/>
      <c r="E2" s="255"/>
      <c r="F2" s="255"/>
      <c r="G2" s="255"/>
      <c r="H2" s="255"/>
      <c r="I2" s="255"/>
      <c r="J2" s="255"/>
      <c r="K2" s="256"/>
    </row>
    <row r="3" spans="1:11" ht="26.25" customHeight="1">
      <c r="A3" s="257" t="s">
        <v>461</v>
      </c>
      <c r="B3" s="258"/>
      <c r="C3" s="258"/>
      <c r="D3" s="258"/>
      <c r="E3" s="258"/>
      <c r="F3" s="258"/>
      <c r="G3" s="258"/>
      <c r="H3" s="258"/>
      <c r="I3" s="258"/>
      <c r="J3" s="258"/>
      <c r="K3" s="259"/>
    </row>
    <row r="4" spans="1:11" ht="15.75" thickBot="1">
      <c r="A4" s="260" t="s">
        <v>462</v>
      </c>
      <c r="B4" s="261"/>
      <c r="C4" s="261"/>
      <c r="D4" s="261"/>
      <c r="E4" s="261"/>
      <c r="F4" s="261"/>
      <c r="G4" s="261"/>
      <c r="H4" s="261"/>
      <c r="I4" s="261"/>
      <c r="J4" s="261"/>
      <c r="K4" s="262"/>
    </row>
    <row r="5" spans="1:11" ht="18.75" customHeight="1">
      <c r="A5" s="72" t="s">
        <v>463</v>
      </c>
      <c r="B5" s="73"/>
      <c r="C5" s="73"/>
      <c r="D5" s="73"/>
      <c r="E5" s="73"/>
      <c r="F5" s="73"/>
      <c r="G5" s="73"/>
      <c r="H5" s="73"/>
      <c r="I5" s="73"/>
      <c r="J5" s="73"/>
      <c r="K5" s="74"/>
    </row>
    <row r="6" spans="1:11">
      <c r="A6" s="75" t="s">
        <v>464</v>
      </c>
      <c r="B6" s="76"/>
      <c r="C6" s="76"/>
      <c r="D6" s="76"/>
      <c r="E6" s="76"/>
      <c r="F6" s="76"/>
      <c r="G6" s="76"/>
      <c r="H6" s="76"/>
      <c r="I6" s="76"/>
      <c r="J6" s="76"/>
      <c r="K6" s="77"/>
    </row>
    <row r="7" spans="1:11">
      <c r="A7" s="75" t="s">
        <v>465</v>
      </c>
      <c r="B7" s="263"/>
      <c r="C7" s="263"/>
      <c r="D7" s="263"/>
      <c r="E7" s="263"/>
      <c r="F7" s="263"/>
      <c r="G7" s="263"/>
      <c r="H7" s="263"/>
      <c r="I7" s="263"/>
      <c r="J7" s="263"/>
      <c r="K7" s="264"/>
    </row>
    <row r="8" spans="1:11">
      <c r="A8" s="78"/>
      <c r="K8" s="79"/>
    </row>
    <row r="9" spans="1:11">
      <c r="A9" s="89" t="s">
        <v>466</v>
      </c>
      <c r="B9" s="265"/>
      <c r="C9" s="266"/>
      <c r="D9" s="266"/>
      <c r="E9" s="266"/>
      <c r="F9" s="266"/>
      <c r="G9" s="266"/>
      <c r="H9" s="266"/>
      <c r="I9" s="266"/>
      <c r="J9" s="266"/>
      <c r="K9" s="267"/>
    </row>
    <row r="10" spans="1:11">
      <c r="A10" s="75" t="s">
        <v>472</v>
      </c>
      <c r="B10" s="263"/>
      <c r="C10" s="263"/>
      <c r="D10" s="263"/>
      <c r="E10" s="263"/>
      <c r="F10" s="263"/>
      <c r="G10" s="263"/>
      <c r="H10" s="263"/>
      <c r="I10" s="263"/>
      <c r="J10" s="263"/>
      <c r="K10" s="264"/>
    </row>
    <row r="11" spans="1:11">
      <c r="A11" s="78"/>
      <c r="K11" s="79"/>
    </row>
    <row r="12" spans="1:11">
      <c r="A12" s="75" t="s">
        <v>467</v>
      </c>
      <c r="B12" s="80"/>
      <c r="C12" s="76"/>
      <c r="D12" s="76"/>
      <c r="E12" s="76"/>
      <c r="F12" s="76"/>
      <c r="G12" s="76"/>
      <c r="H12" s="76"/>
      <c r="I12" s="76"/>
      <c r="J12" s="76"/>
      <c r="K12" s="77"/>
    </row>
    <row r="13" spans="1:11">
      <c r="A13" s="75" t="s">
        <v>468</v>
      </c>
      <c r="B13" s="263"/>
      <c r="C13" s="263"/>
      <c r="D13" s="263"/>
      <c r="E13" s="263"/>
      <c r="F13" s="263"/>
      <c r="G13" s="263"/>
      <c r="H13" s="263"/>
      <c r="I13" s="263"/>
      <c r="J13" s="263"/>
      <c r="K13" s="264"/>
    </row>
    <row r="14" spans="1:11">
      <c r="A14" s="78"/>
      <c r="K14" s="79"/>
    </row>
    <row r="15" spans="1:11" ht="28.5" customHeight="1">
      <c r="A15" s="81" t="s">
        <v>469</v>
      </c>
      <c r="B15" s="245"/>
      <c r="C15" s="246"/>
      <c r="D15" s="246"/>
      <c r="E15" s="246"/>
      <c r="F15" s="246"/>
      <c r="G15" s="246"/>
      <c r="H15" s="246"/>
      <c r="I15" s="246"/>
      <c r="J15" s="246"/>
      <c r="K15" s="247"/>
    </row>
    <row r="16" spans="1:11" ht="15.75" thickBot="1">
      <c r="A16" s="82"/>
      <c r="B16" s="83"/>
      <c r="C16" s="83"/>
      <c r="D16" s="83"/>
      <c r="E16" s="83"/>
      <c r="F16" s="83"/>
      <c r="G16" s="83"/>
      <c r="H16" s="83"/>
      <c r="I16" s="83"/>
      <c r="J16" s="83"/>
      <c r="K16" s="84"/>
    </row>
    <row r="17" spans="1:11" ht="18" customHeight="1">
      <c r="A17" s="85" t="s">
        <v>470</v>
      </c>
      <c r="B17" s="86"/>
      <c r="C17" s="86"/>
      <c r="D17" s="86"/>
      <c r="E17" s="86"/>
      <c r="F17" s="86"/>
      <c r="G17" s="86"/>
      <c r="H17" s="86"/>
      <c r="I17" s="86"/>
      <c r="J17" s="86"/>
      <c r="K17" s="87"/>
    </row>
    <row r="18" spans="1:11" ht="57.75" customHeight="1" thickBot="1">
      <c r="A18" s="88" t="s">
        <v>471</v>
      </c>
      <c r="B18" s="248"/>
      <c r="C18" s="249"/>
      <c r="D18" s="249"/>
      <c r="E18" s="249"/>
      <c r="F18" s="249"/>
      <c r="G18" s="249"/>
      <c r="H18" s="249"/>
      <c r="I18" s="249"/>
      <c r="J18" s="249"/>
      <c r="K18" s="250"/>
    </row>
  </sheetData>
  <sheetProtection algorithmName="SHA-512" hashValue="eC41i7xG8ZDK+4sgj7/efsncUrgft9tXxmlC3/spkZVh9xK84DShH63NGdriBlFsaIjOZMMrCIShyOEJ6sbycw==" saltValue="w3MK5sIr550cVaXZPjbcmQ==" spinCount="100000" sheet="1" objects="1" scenarios="1"/>
  <mergeCells count="9">
    <mergeCell ref="B15:K15"/>
    <mergeCell ref="B18:K18"/>
    <mergeCell ref="A1:K2"/>
    <mergeCell ref="A3:K3"/>
    <mergeCell ref="A4:K4"/>
    <mergeCell ref="B7:K7"/>
    <mergeCell ref="B10:K10"/>
    <mergeCell ref="B13:K13"/>
    <mergeCell ref="B9:K9"/>
  </mergeCells>
  <dataValidations count="4">
    <dataValidation type="textLength" operator="lessThan" allowBlank="1" showInputMessage="1" showErrorMessage="1" promptTitle="Test not taken yet" prompt="Be sure to upload the registration receipt to your application" sqref="B18:K18" xr:uid="{00000000-0002-0000-0300-000000000000}">
      <formula1>101</formula1>
    </dataValidation>
    <dataValidation type="textLength" operator="lessThan" allowBlank="1" showInputMessage="1" showErrorMessage="1" promptTitle="English test" prompt="Please write the relevant reference number to allow for online verification of your English test" sqref="B7:K7 B13:K13" xr:uid="{00000000-0002-0000-0300-000001000000}">
      <formula1>101</formula1>
    </dataValidation>
    <dataValidation type="textLength" operator="lessThan" allowBlank="1" showInputMessage="1" showErrorMessage="1" promptTitle="English requirements" prompt="Please state in which way you fulfill the English requirements" sqref="B15:K16" xr:uid="{00000000-0002-0000-0300-000002000000}">
      <formula1>101</formula1>
    </dataValidation>
    <dataValidation type="custom" allowBlank="1" showInputMessage="1" showErrorMessage="1" sqref="B10:K10" xr:uid="{00000000-0002-0000-0300-000003000000}">
      <formula1>B10=SUBSTITUTE(B10," ","")</formula1>
    </dataValidation>
  </dataValidations>
  <hyperlinks>
    <hyperlink ref="A4:K4" r:id="rId1" display="https://www.dtu.dk/english/Education/msc/Admission-and-deadlines/Language_test_requirements" xr:uid="{00000000-0004-0000-0300-000000000000}"/>
  </hyperlinks>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0000"/>
  </sheetPr>
  <dimension ref="A1:S123"/>
  <sheetViews>
    <sheetView workbookViewId="0">
      <selection activeCell="I21" sqref="I21"/>
    </sheetView>
  </sheetViews>
  <sheetFormatPr defaultColWidth="9.140625" defaultRowHeight="15"/>
  <cols>
    <col min="1" max="1" width="55.140625" style="4" customWidth="1"/>
    <col min="2" max="2" width="9.140625" style="4" customWidth="1"/>
    <col min="3" max="4" width="9.140625" style="4"/>
    <col min="5" max="5" width="9.140625" style="4" customWidth="1"/>
    <col min="6" max="6" width="9.140625" style="4"/>
    <col min="7" max="7" width="9.140625" style="4" customWidth="1"/>
    <col min="8" max="10" width="9.140625" style="4"/>
    <col min="11" max="11" width="9.140625" style="4" customWidth="1"/>
    <col min="12" max="12" width="46.85546875" style="4" bestFit="1" customWidth="1"/>
    <col min="13" max="13" width="39.42578125" style="4" customWidth="1"/>
    <col min="14" max="16384" width="9.140625" style="4"/>
  </cols>
  <sheetData>
    <row r="1" spans="1:19" ht="15" customHeight="1">
      <c r="A1" s="273" t="s">
        <v>458</v>
      </c>
      <c r="B1" s="273"/>
      <c r="C1" s="273"/>
      <c r="D1" s="273"/>
      <c r="E1" s="273"/>
      <c r="F1" s="273"/>
      <c r="G1" s="273"/>
      <c r="H1" s="273"/>
      <c r="I1" s="273"/>
      <c r="J1" s="273"/>
      <c r="K1" s="273"/>
      <c r="L1" s="99"/>
      <c r="M1" s="44"/>
    </row>
    <row r="2" spans="1:19" ht="15" customHeight="1">
      <c r="A2" s="273"/>
      <c r="B2" s="273"/>
      <c r="C2" s="273"/>
      <c r="D2" s="273"/>
      <c r="E2" s="273"/>
      <c r="F2" s="273"/>
      <c r="G2" s="273"/>
      <c r="H2" s="273"/>
      <c r="I2" s="273"/>
      <c r="J2" s="273"/>
      <c r="K2" s="273"/>
      <c r="L2" s="99"/>
      <c r="M2" s="44"/>
    </row>
    <row r="3" spans="1:19" ht="45" customHeight="1">
      <c r="A3" s="274" t="s">
        <v>459</v>
      </c>
      <c r="B3" s="275"/>
      <c r="C3" s="275"/>
      <c r="D3" s="275"/>
      <c r="E3" s="275"/>
      <c r="F3" s="275"/>
      <c r="G3" s="275"/>
      <c r="H3" s="275"/>
      <c r="I3" s="275"/>
      <c r="J3" s="275"/>
      <c r="K3" s="275"/>
      <c r="L3" s="100"/>
    </row>
    <row r="4" spans="1:19" ht="15.75">
      <c r="A4" s="45" t="s">
        <v>392</v>
      </c>
      <c r="B4" s="25"/>
      <c r="C4" s="25"/>
      <c r="D4" s="25"/>
      <c r="E4" s="25"/>
      <c r="F4" s="25"/>
      <c r="G4" s="25"/>
      <c r="H4" s="25"/>
      <c r="I4" s="25"/>
      <c r="J4" s="25"/>
      <c r="K4" s="25"/>
      <c r="L4" s="25"/>
      <c r="M4" s="25"/>
    </row>
    <row r="5" spans="1:19">
      <c r="A5" s="4" t="s">
        <v>284</v>
      </c>
      <c r="B5" s="180" t="s">
        <v>411</v>
      </c>
      <c r="C5" s="180"/>
      <c r="D5" s="180"/>
      <c r="E5" s="180"/>
      <c r="F5" s="180"/>
      <c r="G5" s="180"/>
      <c r="H5" s="180"/>
      <c r="I5" s="180"/>
      <c r="J5" s="180"/>
      <c r="K5" s="180"/>
      <c r="L5" s="6" t="s">
        <v>412</v>
      </c>
    </row>
    <row r="6" spans="1:19">
      <c r="A6" s="4" t="s">
        <v>282</v>
      </c>
      <c r="B6" s="180" t="s">
        <v>63</v>
      </c>
      <c r="C6" s="180"/>
      <c r="D6" s="180"/>
      <c r="E6" s="180"/>
      <c r="F6" s="180"/>
      <c r="G6" s="180"/>
      <c r="H6" s="180"/>
      <c r="I6" s="180"/>
      <c r="J6" s="180"/>
      <c r="K6" s="180"/>
      <c r="L6" s="6" t="s">
        <v>413</v>
      </c>
    </row>
    <row r="7" spans="1:19">
      <c r="A7" s="4" t="s">
        <v>283</v>
      </c>
      <c r="B7" s="180" t="s">
        <v>414</v>
      </c>
      <c r="C7" s="180"/>
      <c r="D7" s="180"/>
      <c r="E7" s="180"/>
      <c r="F7" s="180"/>
      <c r="G7" s="180"/>
      <c r="H7" s="180"/>
      <c r="I7" s="180"/>
      <c r="J7" s="180"/>
      <c r="K7" s="180"/>
      <c r="L7" s="6" t="s">
        <v>415</v>
      </c>
    </row>
    <row r="9" spans="1:19">
      <c r="A9" s="46" t="s">
        <v>391</v>
      </c>
    </row>
    <row r="10" spans="1:19">
      <c r="A10" s="4" t="s">
        <v>277</v>
      </c>
      <c r="B10" s="180" t="s">
        <v>416</v>
      </c>
      <c r="C10" s="180"/>
      <c r="D10" s="180"/>
      <c r="E10" s="180"/>
      <c r="F10" s="180"/>
      <c r="G10" s="180"/>
      <c r="H10" s="180"/>
      <c r="I10" s="180"/>
      <c r="J10" s="180"/>
      <c r="K10" s="180"/>
      <c r="L10" s="7" t="s">
        <v>417</v>
      </c>
    </row>
    <row r="11" spans="1:19">
      <c r="A11" s="4" t="s">
        <v>285</v>
      </c>
      <c r="B11" s="1">
        <v>3</v>
      </c>
      <c r="C11" s="7" t="s">
        <v>418</v>
      </c>
      <c r="F11" s="5"/>
      <c r="G11" s="5"/>
    </row>
    <row r="12" spans="1:19">
      <c r="A12" s="4" t="s">
        <v>281</v>
      </c>
      <c r="B12" s="1">
        <v>180</v>
      </c>
      <c r="C12" s="7" t="s">
        <v>419</v>
      </c>
      <c r="F12" s="5"/>
      <c r="G12" s="5"/>
      <c r="H12" s="7"/>
    </row>
    <row r="13" spans="1:19">
      <c r="S13" s="26"/>
    </row>
    <row r="14" spans="1:19">
      <c r="A14" s="47" t="s">
        <v>390</v>
      </c>
    </row>
    <row r="15" spans="1:19">
      <c r="A15" s="4" t="s">
        <v>278</v>
      </c>
      <c r="B15" s="1">
        <v>-3</v>
      </c>
      <c r="C15" s="7" t="s">
        <v>420</v>
      </c>
      <c r="F15" s="5"/>
      <c r="G15" s="5"/>
      <c r="I15" s="268" t="s">
        <v>421</v>
      </c>
      <c r="J15" s="269"/>
      <c r="K15" s="8">
        <v>8.8000000000000007</v>
      </c>
      <c r="L15" s="48" t="s">
        <v>385</v>
      </c>
    </row>
    <row r="16" spans="1:19">
      <c r="A16" s="4" t="s">
        <v>279</v>
      </c>
      <c r="B16" s="49">
        <v>2</v>
      </c>
      <c r="C16" s="7" t="s">
        <v>422</v>
      </c>
      <c r="F16" s="5"/>
      <c r="G16" s="5"/>
      <c r="I16" s="268" t="s">
        <v>424</v>
      </c>
      <c r="J16" s="269"/>
      <c r="K16" s="8">
        <v>9.1</v>
      </c>
      <c r="L16" s="48" t="s">
        <v>386</v>
      </c>
    </row>
    <row r="17" spans="1:13">
      <c r="A17" s="4" t="s">
        <v>280</v>
      </c>
      <c r="B17" s="1">
        <v>12</v>
      </c>
      <c r="C17" s="7" t="s">
        <v>423</v>
      </c>
      <c r="F17" s="5"/>
      <c r="H17" s="5"/>
      <c r="M17" s="48" t="s">
        <v>387</v>
      </c>
    </row>
    <row r="18" spans="1:13">
      <c r="A18" s="5"/>
      <c r="C18" s="7"/>
      <c r="F18" s="5"/>
      <c r="G18" s="5"/>
      <c r="H18" s="23"/>
    </row>
    <row r="19" spans="1:13" ht="15.75" thickBot="1"/>
    <row r="20" spans="1:13" ht="16.5" thickTop="1" thickBot="1">
      <c r="A20" s="47" t="s">
        <v>389</v>
      </c>
      <c r="D20" s="270" t="s">
        <v>425</v>
      </c>
      <c r="E20" s="271"/>
      <c r="F20" s="271"/>
      <c r="G20" s="271"/>
      <c r="H20" s="271"/>
      <c r="I20" s="271"/>
      <c r="J20" s="272"/>
      <c r="K20" s="47"/>
      <c r="L20" s="47"/>
    </row>
    <row r="21" spans="1:13" ht="168.95" customHeight="1" thickBot="1">
      <c r="A21" s="50" t="s">
        <v>426</v>
      </c>
      <c r="B21" s="51" t="s">
        <v>427</v>
      </c>
      <c r="C21" s="51" t="s">
        <v>428</v>
      </c>
      <c r="D21" s="52" t="str">
        <f>[2]Setup!B5</f>
        <v>Mathematics</v>
      </c>
      <c r="E21" s="10" t="str">
        <f>[2]Setup!B6</f>
        <v>Physics</v>
      </c>
      <c r="F21" s="10" t="str">
        <f>[2]Setup!B7</f>
        <v>Statics, strength of materials incl. continuum mechanics</v>
      </c>
      <c r="G21" s="10" t="str">
        <f>[2]Setup!B8</f>
        <v>Fluid mechanics, engineering thermodynamics, and heat transfer</v>
      </c>
      <c r="H21" s="10" t="str">
        <f>[2]Setup!B9</f>
        <v>Materials science, and production technology</v>
      </c>
      <c r="I21" s="10" t="str">
        <f>[2]Setup!B10</f>
        <v>Engineering design methodology</v>
      </c>
      <c r="J21" s="53" t="str">
        <f>[2]Setup!B11</f>
        <v>Computer programming (MatLab, Python, C or similar to the DTU-course 02631/02632/02633 with MatLab or Python)</v>
      </c>
      <c r="K21" s="54" t="s">
        <v>0</v>
      </c>
      <c r="L21" s="54"/>
    </row>
    <row r="22" spans="1:13" ht="15" customHeight="1" thickBot="1">
      <c r="A22" s="55" t="s">
        <v>254</v>
      </c>
      <c r="D22" s="56">
        <v>32.5</v>
      </c>
      <c r="E22" s="57">
        <v>10</v>
      </c>
      <c r="F22" s="57">
        <v>15</v>
      </c>
      <c r="G22" s="57">
        <v>10</v>
      </c>
      <c r="H22" s="57">
        <v>10</v>
      </c>
      <c r="I22" s="57">
        <v>20</v>
      </c>
      <c r="J22" s="58">
        <v>8.5</v>
      </c>
      <c r="K22" s="59">
        <v>0.36</v>
      </c>
    </row>
    <row r="23" spans="1:13">
      <c r="A23" s="55" t="s">
        <v>255</v>
      </c>
      <c r="C23" s="60">
        <v>8.4</v>
      </c>
      <c r="D23" s="61">
        <v>9.3000000000000007</v>
      </c>
      <c r="E23" s="62">
        <v>10</v>
      </c>
      <c r="F23" s="62">
        <v>8.6999999999999993</v>
      </c>
      <c r="G23" s="62">
        <v>7</v>
      </c>
      <c r="H23" s="62">
        <v>10</v>
      </c>
      <c r="I23" s="62">
        <v>10.5</v>
      </c>
      <c r="J23" s="63">
        <v>7</v>
      </c>
      <c r="K23" s="64">
        <v>8.3000000000000007</v>
      </c>
      <c r="L23" s="101" t="s">
        <v>484</v>
      </c>
      <c r="M23" s="11" t="s">
        <v>429</v>
      </c>
    </row>
    <row r="24" spans="1:13">
      <c r="A24" s="1" t="s">
        <v>430</v>
      </c>
      <c r="B24" s="1">
        <v>20</v>
      </c>
      <c r="C24" s="3">
        <v>10</v>
      </c>
      <c r="D24" s="65">
        <v>100</v>
      </c>
      <c r="E24" s="1"/>
      <c r="F24" s="1"/>
      <c r="G24" s="1"/>
      <c r="H24" s="1"/>
      <c r="I24" s="1"/>
      <c r="J24" s="66"/>
      <c r="K24" s="67">
        <v>0</v>
      </c>
      <c r="L24" s="12" t="s">
        <v>485</v>
      </c>
      <c r="M24" s="102" t="str">
        <f t="shared" ref="M24:M88" si="0">IF(K24&lt;0,"ERROR! - distribution invalid (sum cannot exceed 100%)"," ")</f>
        <v xml:space="preserve"> </v>
      </c>
    </row>
    <row r="25" spans="1:13">
      <c r="A25" s="1" t="s">
        <v>431</v>
      </c>
      <c r="B25" s="1">
        <v>10</v>
      </c>
      <c r="C25" s="3">
        <v>10</v>
      </c>
      <c r="D25" s="65"/>
      <c r="E25" s="1">
        <v>100</v>
      </c>
      <c r="F25" s="1"/>
      <c r="G25" s="1"/>
      <c r="H25" s="1"/>
      <c r="I25" s="1"/>
      <c r="J25" s="66"/>
      <c r="K25" s="67">
        <v>0</v>
      </c>
      <c r="L25" s="12" t="s">
        <v>486</v>
      </c>
      <c r="M25" s="102" t="str">
        <f t="shared" si="0"/>
        <v xml:space="preserve"> </v>
      </c>
    </row>
    <row r="26" spans="1:13">
      <c r="A26" s="1" t="s">
        <v>432</v>
      </c>
      <c r="B26" s="1">
        <v>10</v>
      </c>
      <c r="C26" s="3">
        <v>4</v>
      </c>
      <c r="D26" s="65"/>
      <c r="E26" s="1"/>
      <c r="F26" s="1"/>
      <c r="G26" s="1"/>
      <c r="H26" s="1"/>
      <c r="I26" s="1"/>
      <c r="J26" s="66"/>
      <c r="K26" s="67">
        <v>100</v>
      </c>
      <c r="L26" s="12" t="s">
        <v>487</v>
      </c>
      <c r="M26" s="102" t="str">
        <f t="shared" si="0"/>
        <v xml:space="preserve"> </v>
      </c>
    </row>
    <row r="27" spans="1:13">
      <c r="A27" s="1" t="s">
        <v>433</v>
      </c>
      <c r="B27" s="1">
        <v>10</v>
      </c>
      <c r="C27" s="3">
        <v>10</v>
      </c>
      <c r="D27" s="65"/>
      <c r="E27" s="1"/>
      <c r="F27" s="1"/>
      <c r="G27" s="1"/>
      <c r="H27" s="1">
        <v>100</v>
      </c>
      <c r="I27" s="1"/>
      <c r="J27" s="66"/>
      <c r="K27" s="67">
        <v>0</v>
      </c>
      <c r="L27" s="12" t="s">
        <v>488</v>
      </c>
      <c r="M27" s="102" t="str">
        <f t="shared" si="0"/>
        <v xml:space="preserve"> </v>
      </c>
    </row>
    <row r="28" spans="1:13">
      <c r="A28" s="1" t="s">
        <v>434</v>
      </c>
      <c r="B28" s="1">
        <v>5</v>
      </c>
      <c r="C28" s="3">
        <v>12</v>
      </c>
      <c r="D28" s="65"/>
      <c r="E28" s="1"/>
      <c r="F28" s="1">
        <v>100</v>
      </c>
      <c r="G28" s="1"/>
      <c r="H28" s="1"/>
      <c r="I28" s="1"/>
      <c r="J28" s="66"/>
      <c r="K28" s="67">
        <v>0</v>
      </c>
      <c r="L28" s="12" t="s">
        <v>489</v>
      </c>
      <c r="M28" s="102" t="str">
        <f t="shared" si="0"/>
        <v xml:space="preserve"> </v>
      </c>
    </row>
    <row r="29" spans="1:13">
      <c r="A29" s="1" t="s">
        <v>435</v>
      </c>
      <c r="B29" s="1">
        <v>5</v>
      </c>
      <c r="C29" s="3">
        <v>7</v>
      </c>
      <c r="D29" s="65">
        <v>100</v>
      </c>
      <c r="E29" s="1"/>
      <c r="F29" s="1"/>
      <c r="G29" s="1"/>
      <c r="H29" s="1"/>
      <c r="I29" s="1"/>
      <c r="J29" s="66"/>
      <c r="K29" s="67">
        <v>0</v>
      </c>
      <c r="L29" s="12" t="s">
        <v>490</v>
      </c>
      <c r="M29" s="102" t="str">
        <f t="shared" si="0"/>
        <v xml:space="preserve"> </v>
      </c>
    </row>
    <row r="30" spans="1:13">
      <c r="A30" s="1" t="s">
        <v>436</v>
      </c>
      <c r="B30" s="1">
        <v>5</v>
      </c>
      <c r="C30" s="3">
        <v>10</v>
      </c>
      <c r="D30" s="65"/>
      <c r="E30" s="1"/>
      <c r="F30" s="1"/>
      <c r="G30" s="1">
        <v>100</v>
      </c>
      <c r="H30" s="1"/>
      <c r="I30" s="1"/>
      <c r="J30" s="66"/>
      <c r="K30" s="67">
        <v>0</v>
      </c>
      <c r="L30" s="12" t="s">
        <v>491</v>
      </c>
      <c r="M30" s="102" t="str">
        <f t="shared" si="0"/>
        <v xml:space="preserve"> </v>
      </c>
    </row>
    <row r="31" spans="1:13">
      <c r="A31" s="1" t="s">
        <v>437</v>
      </c>
      <c r="B31" s="1">
        <v>5</v>
      </c>
      <c r="C31" s="3">
        <v>7</v>
      </c>
      <c r="D31" s="65"/>
      <c r="E31" s="1"/>
      <c r="F31" s="1">
        <v>100</v>
      </c>
      <c r="G31" s="1"/>
      <c r="H31" s="1"/>
      <c r="I31" s="1"/>
      <c r="J31" s="66"/>
      <c r="K31" s="67">
        <v>0</v>
      </c>
      <c r="L31" s="12" t="s">
        <v>492</v>
      </c>
      <c r="M31" s="102" t="str">
        <f t="shared" si="0"/>
        <v xml:space="preserve"> </v>
      </c>
    </row>
    <row r="32" spans="1:13">
      <c r="A32" s="1" t="s">
        <v>438</v>
      </c>
      <c r="B32" s="1">
        <v>5</v>
      </c>
      <c r="C32" s="3">
        <v>10</v>
      </c>
      <c r="D32" s="65"/>
      <c r="E32" s="1"/>
      <c r="F32" s="1"/>
      <c r="G32" s="1"/>
      <c r="H32" s="1"/>
      <c r="I32" s="1">
        <v>100</v>
      </c>
      <c r="J32" s="66"/>
      <c r="K32" s="67">
        <v>0</v>
      </c>
      <c r="L32" s="12" t="s">
        <v>493</v>
      </c>
      <c r="M32" s="102" t="str">
        <f t="shared" si="0"/>
        <v xml:space="preserve"> </v>
      </c>
    </row>
    <row r="33" spans="1:13">
      <c r="A33" s="1" t="s">
        <v>439</v>
      </c>
      <c r="B33" s="1">
        <v>5</v>
      </c>
      <c r="C33" s="3">
        <v>2</v>
      </c>
      <c r="D33" s="65"/>
      <c r="E33" s="1"/>
      <c r="F33" s="1"/>
      <c r="G33" s="1"/>
      <c r="H33" s="1"/>
      <c r="I33" s="1"/>
      <c r="J33" s="66"/>
      <c r="K33" s="67">
        <v>100</v>
      </c>
      <c r="L33" s="12" t="s">
        <v>494</v>
      </c>
      <c r="M33" s="102" t="str">
        <f t="shared" si="0"/>
        <v xml:space="preserve"> </v>
      </c>
    </row>
    <row r="34" spans="1:13">
      <c r="A34" s="1" t="s">
        <v>440</v>
      </c>
      <c r="B34" s="1">
        <v>5</v>
      </c>
      <c r="C34" s="3">
        <v>4</v>
      </c>
      <c r="D34" s="65"/>
      <c r="E34" s="1"/>
      <c r="F34" s="1"/>
      <c r="G34" s="1">
        <v>100</v>
      </c>
      <c r="H34" s="1"/>
      <c r="I34" s="1"/>
      <c r="J34" s="66"/>
      <c r="K34" s="67">
        <v>0</v>
      </c>
      <c r="L34" s="12" t="s">
        <v>495</v>
      </c>
      <c r="M34" s="102" t="str">
        <f t="shared" si="0"/>
        <v xml:space="preserve"> </v>
      </c>
    </row>
    <row r="35" spans="1:13">
      <c r="A35" s="1" t="s">
        <v>441</v>
      </c>
      <c r="B35" s="1">
        <v>5</v>
      </c>
      <c r="C35" s="3">
        <v>7</v>
      </c>
      <c r="D35" s="65"/>
      <c r="E35" s="1"/>
      <c r="F35" s="1"/>
      <c r="G35" s="1"/>
      <c r="H35" s="1"/>
      <c r="I35" s="1"/>
      <c r="J35" s="66">
        <v>100</v>
      </c>
      <c r="K35" s="67">
        <v>0</v>
      </c>
      <c r="L35" s="12" t="s">
        <v>496</v>
      </c>
      <c r="M35" s="12" t="s">
        <v>442</v>
      </c>
    </row>
    <row r="36" spans="1:13">
      <c r="A36" s="1" t="s">
        <v>443</v>
      </c>
      <c r="B36" s="1">
        <v>5</v>
      </c>
      <c r="C36" s="3">
        <v>10</v>
      </c>
      <c r="D36" s="65">
        <v>100</v>
      </c>
      <c r="E36" s="1"/>
      <c r="F36" s="1"/>
      <c r="G36" s="1"/>
      <c r="H36" s="1"/>
      <c r="I36" s="1"/>
      <c r="J36" s="66"/>
      <c r="K36" s="67">
        <v>0</v>
      </c>
      <c r="L36" s="12" t="s">
        <v>497</v>
      </c>
      <c r="M36" s="102" t="str">
        <f t="shared" si="0"/>
        <v xml:space="preserve"> </v>
      </c>
    </row>
    <row r="37" spans="1:13">
      <c r="A37" s="1" t="s">
        <v>444</v>
      </c>
      <c r="B37" s="1">
        <v>5</v>
      </c>
      <c r="C37" s="3">
        <v>10</v>
      </c>
      <c r="D37" s="65"/>
      <c r="E37" s="1"/>
      <c r="F37" s="1"/>
      <c r="G37" s="1"/>
      <c r="H37" s="1"/>
      <c r="I37" s="1"/>
      <c r="J37" s="66"/>
      <c r="K37" s="67">
        <v>100</v>
      </c>
      <c r="L37" s="12" t="s">
        <v>498</v>
      </c>
      <c r="M37" s="102" t="str">
        <f t="shared" si="0"/>
        <v xml:space="preserve"> </v>
      </c>
    </row>
    <row r="38" spans="1:13">
      <c r="A38" s="1" t="s">
        <v>445</v>
      </c>
      <c r="B38" s="1">
        <v>5</v>
      </c>
      <c r="C38" s="3">
        <v>12</v>
      </c>
      <c r="D38" s="65"/>
      <c r="E38" s="1"/>
      <c r="F38" s="1"/>
      <c r="G38" s="1"/>
      <c r="H38" s="1"/>
      <c r="I38" s="1">
        <v>100</v>
      </c>
      <c r="J38" s="66"/>
      <c r="K38" s="67">
        <v>0</v>
      </c>
      <c r="L38" s="12" t="s">
        <v>499</v>
      </c>
      <c r="M38" s="102" t="str">
        <f t="shared" si="0"/>
        <v xml:space="preserve"> </v>
      </c>
    </row>
    <row r="39" spans="1:13">
      <c r="A39" s="1" t="s">
        <v>446</v>
      </c>
      <c r="B39" s="1">
        <v>5</v>
      </c>
      <c r="C39" s="3">
        <v>4</v>
      </c>
      <c r="D39" s="65"/>
      <c r="E39" s="1"/>
      <c r="F39" s="1"/>
      <c r="G39" s="1"/>
      <c r="H39" s="1"/>
      <c r="I39" s="1"/>
      <c r="J39" s="66"/>
      <c r="K39" s="67">
        <v>100</v>
      </c>
      <c r="L39" s="12" t="s">
        <v>500</v>
      </c>
      <c r="M39" s="102" t="str">
        <f t="shared" si="0"/>
        <v xml:space="preserve"> </v>
      </c>
    </row>
    <row r="40" spans="1:13">
      <c r="A40" s="1" t="s">
        <v>447</v>
      </c>
      <c r="B40" s="1">
        <v>10</v>
      </c>
      <c r="C40" s="3">
        <v>12</v>
      </c>
      <c r="D40" s="65"/>
      <c r="E40" s="1"/>
      <c r="F40" s="1"/>
      <c r="G40" s="1"/>
      <c r="H40" s="1"/>
      <c r="I40" s="1"/>
      <c r="J40" s="66"/>
      <c r="K40" s="67">
        <v>100</v>
      </c>
      <c r="L40" s="12" t="s">
        <v>501</v>
      </c>
      <c r="M40" s="12" t="s">
        <v>448</v>
      </c>
    </row>
    <row r="41" spans="1:13">
      <c r="A41" s="1" t="s">
        <v>449</v>
      </c>
      <c r="B41" s="1">
        <v>5</v>
      </c>
      <c r="C41" s="3">
        <v>10</v>
      </c>
      <c r="D41" s="65"/>
      <c r="E41" s="1"/>
      <c r="F41" s="1">
        <v>100</v>
      </c>
      <c r="G41" s="1"/>
      <c r="H41" s="1"/>
      <c r="I41" s="1"/>
      <c r="J41" s="66"/>
      <c r="K41" s="67">
        <v>0</v>
      </c>
      <c r="L41" s="12" t="s">
        <v>502</v>
      </c>
      <c r="M41" s="102" t="str">
        <f t="shared" si="0"/>
        <v xml:space="preserve"> </v>
      </c>
    </row>
    <row r="42" spans="1:13">
      <c r="A42" s="1" t="s">
        <v>450</v>
      </c>
      <c r="B42" s="1">
        <v>5</v>
      </c>
      <c r="C42" s="3">
        <v>7</v>
      </c>
      <c r="D42" s="65"/>
      <c r="E42" s="1"/>
      <c r="F42" s="1"/>
      <c r="G42" s="1"/>
      <c r="H42" s="1"/>
      <c r="I42" s="1"/>
      <c r="J42" s="66"/>
      <c r="K42" s="67">
        <v>100</v>
      </c>
      <c r="L42" s="12" t="s">
        <v>503</v>
      </c>
      <c r="M42" s="102" t="str">
        <f t="shared" si="0"/>
        <v xml:space="preserve"> </v>
      </c>
    </row>
    <row r="43" spans="1:13">
      <c r="A43" s="1" t="s">
        <v>451</v>
      </c>
      <c r="B43" s="1">
        <v>10</v>
      </c>
      <c r="C43" s="3">
        <v>10</v>
      </c>
      <c r="D43" s="65"/>
      <c r="E43" s="1"/>
      <c r="F43" s="1"/>
      <c r="G43" s="1"/>
      <c r="H43" s="1"/>
      <c r="I43" s="1">
        <v>100</v>
      </c>
      <c r="J43" s="66"/>
      <c r="K43" s="67">
        <v>0</v>
      </c>
      <c r="L43" s="12" t="s">
        <v>504</v>
      </c>
      <c r="M43" s="102" t="str">
        <f t="shared" si="0"/>
        <v xml:space="preserve"> </v>
      </c>
    </row>
    <row r="44" spans="1:13">
      <c r="A44" s="1" t="s">
        <v>452</v>
      </c>
      <c r="B44" s="1">
        <v>10</v>
      </c>
      <c r="C44" s="3">
        <v>7</v>
      </c>
      <c r="D44" s="65"/>
      <c r="E44" s="1"/>
      <c r="F44" s="1"/>
      <c r="G44" s="1"/>
      <c r="H44" s="1"/>
      <c r="I44" s="1"/>
      <c r="J44" s="66"/>
      <c r="K44" s="67">
        <v>0</v>
      </c>
      <c r="L44" s="12" t="s">
        <v>505</v>
      </c>
      <c r="M44" s="102" t="str">
        <f t="shared" si="0"/>
        <v xml:space="preserve"> </v>
      </c>
    </row>
    <row r="45" spans="1:13">
      <c r="A45" s="1" t="s">
        <v>453</v>
      </c>
      <c r="B45" s="1">
        <v>5</v>
      </c>
      <c r="C45" s="3">
        <v>7</v>
      </c>
      <c r="D45" s="65"/>
      <c r="E45" s="1"/>
      <c r="F45" s="1"/>
      <c r="G45" s="1"/>
      <c r="H45" s="1"/>
      <c r="I45" s="1"/>
      <c r="J45" s="66"/>
      <c r="K45" s="67">
        <v>100</v>
      </c>
      <c r="L45" s="12" t="s">
        <v>506</v>
      </c>
      <c r="M45" s="102" t="str">
        <f t="shared" si="0"/>
        <v xml:space="preserve"> </v>
      </c>
    </row>
    <row r="46" spans="1:13">
      <c r="A46" s="1" t="s">
        <v>454</v>
      </c>
      <c r="B46" s="1">
        <v>5</v>
      </c>
      <c r="C46" s="3">
        <v>10</v>
      </c>
      <c r="D46" s="65"/>
      <c r="E46" s="1"/>
      <c r="F46" s="1"/>
      <c r="G46" s="1"/>
      <c r="H46" s="1"/>
      <c r="I46" s="1"/>
      <c r="J46" s="66"/>
      <c r="K46" s="67">
        <v>100</v>
      </c>
      <c r="L46" s="12" t="s">
        <v>507</v>
      </c>
      <c r="M46" s="102" t="str">
        <f t="shared" si="0"/>
        <v xml:space="preserve"> </v>
      </c>
    </row>
    <row r="47" spans="1:13">
      <c r="A47" s="1" t="s">
        <v>455</v>
      </c>
      <c r="B47" s="1">
        <v>5</v>
      </c>
      <c r="C47" s="3">
        <v>7</v>
      </c>
      <c r="D47" s="65">
        <v>50</v>
      </c>
      <c r="E47" s="1"/>
      <c r="F47" s="1"/>
      <c r="G47" s="1"/>
      <c r="H47" s="1"/>
      <c r="I47" s="1"/>
      <c r="J47" s="66">
        <v>50</v>
      </c>
      <c r="K47" s="67">
        <v>0</v>
      </c>
      <c r="L47" s="12" t="s">
        <v>508</v>
      </c>
      <c r="M47" s="102" t="str">
        <f t="shared" si="0"/>
        <v xml:space="preserve"> </v>
      </c>
    </row>
    <row r="48" spans="1:13">
      <c r="A48" s="1" t="s">
        <v>456</v>
      </c>
      <c r="B48" s="1">
        <v>15</v>
      </c>
      <c r="C48" s="3">
        <v>12</v>
      </c>
      <c r="D48" s="65"/>
      <c r="E48" s="1"/>
      <c r="F48" s="1"/>
      <c r="G48" s="1"/>
      <c r="H48" s="1"/>
      <c r="I48" s="1"/>
      <c r="J48" s="66"/>
      <c r="K48" s="67">
        <v>100</v>
      </c>
      <c r="L48" s="12" t="s">
        <v>509</v>
      </c>
      <c r="M48" s="12" t="s">
        <v>457</v>
      </c>
    </row>
    <row r="49" spans="1:13">
      <c r="A49" s="1" t="s">
        <v>310</v>
      </c>
      <c r="B49" s="1"/>
      <c r="C49" s="3"/>
      <c r="D49" s="65"/>
      <c r="E49" s="1"/>
      <c r="F49" s="1"/>
      <c r="G49" s="1"/>
      <c r="H49" s="1"/>
      <c r="I49" s="1"/>
      <c r="J49" s="66"/>
      <c r="K49" s="67" t="str">
        <f t="shared" ref="K49:K55" si="1">IF(ISBLANK(B49)," ",100-SUM(D49:J49))</f>
        <v xml:space="preserve"> </v>
      </c>
      <c r="L49" s="12"/>
      <c r="M49" s="102" t="str">
        <f t="shared" si="0"/>
        <v xml:space="preserve"> </v>
      </c>
    </row>
    <row r="50" spans="1:13">
      <c r="A50" s="1" t="s">
        <v>311</v>
      </c>
      <c r="B50" s="1"/>
      <c r="C50" s="3"/>
      <c r="D50" s="65"/>
      <c r="E50" s="1"/>
      <c r="F50" s="1"/>
      <c r="G50" s="1"/>
      <c r="H50" s="1"/>
      <c r="I50" s="1"/>
      <c r="J50" s="66"/>
      <c r="K50" s="67" t="str">
        <f t="shared" si="1"/>
        <v xml:space="preserve"> </v>
      </c>
      <c r="L50" s="12"/>
      <c r="M50" s="102" t="str">
        <f t="shared" si="0"/>
        <v xml:space="preserve"> </v>
      </c>
    </row>
    <row r="51" spans="1:13">
      <c r="A51" s="1" t="s">
        <v>312</v>
      </c>
      <c r="B51" s="1"/>
      <c r="C51" s="3"/>
      <c r="D51" s="65"/>
      <c r="E51" s="1"/>
      <c r="F51" s="1"/>
      <c r="G51" s="1"/>
      <c r="H51" s="1"/>
      <c r="I51" s="1"/>
      <c r="J51" s="66"/>
      <c r="K51" s="67" t="str">
        <f t="shared" si="1"/>
        <v xml:space="preserve"> </v>
      </c>
      <c r="L51" s="12"/>
      <c r="M51" s="102" t="str">
        <f t="shared" si="0"/>
        <v xml:space="preserve"> </v>
      </c>
    </row>
    <row r="52" spans="1:13">
      <c r="A52" s="1" t="s">
        <v>313</v>
      </c>
      <c r="B52" s="1"/>
      <c r="C52" s="3"/>
      <c r="D52" s="65"/>
      <c r="E52" s="1"/>
      <c r="F52" s="1"/>
      <c r="G52" s="1"/>
      <c r="H52" s="1"/>
      <c r="I52" s="1"/>
      <c r="J52" s="66"/>
      <c r="K52" s="67" t="str">
        <f t="shared" si="1"/>
        <v xml:space="preserve"> </v>
      </c>
      <c r="L52" s="12"/>
      <c r="M52" s="102" t="str">
        <f t="shared" si="0"/>
        <v xml:space="preserve"> </v>
      </c>
    </row>
    <row r="53" spans="1:13">
      <c r="A53" s="1" t="s">
        <v>314</v>
      </c>
      <c r="B53" s="1"/>
      <c r="C53" s="3"/>
      <c r="D53" s="65"/>
      <c r="E53" s="1"/>
      <c r="F53" s="1"/>
      <c r="G53" s="1"/>
      <c r="H53" s="1"/>
      <c r="I53" s="1"/>
      <c r="J53" s="66"/>
      <c r="K53" s="67" t="str">
        <f t="shared" si="1"/>
        <v xml:space="preserve"> </v>
      </c>
      <c r="L53" s="12"/>
      <c r="M53" s="102" t="str">
        <f t="shared" si="0"/>
        <v xml:space="preserve"> </v>
      </c>
    </row>
    <row r="54" spans="1:13">
      <c r="A54" s="1" t="s">
        <v>315</v>
      </c>
      <c r="B54" s="1"/>
      <c r="C54" s="3"/>
      <c r="D54" s="65"/>
      <c r="E54" s="1"/>
      <c r="F54" s="1"/>
      <c r="G54" s="1"/>
      <c r="H54" s="1"/>
      <c r="I54" s="1"/>
      <c r="J54" s="66"/>
      <c r="K54" s="67" t="str">
        <f t="shared" si="1"/>
        <v xml:space="preserve"> </v>
      </c>
      <c r="L54" s="12"/>
      <c r="M54" s="102" t="str">
        <f t="shared" si="0"/>
        <v xml:space="preserve"> </v>
      </c>
    </row>
    <row r="55" spans="1:13">
      <c r="A55" s="1" t="s">
        <v>316</v>
      </c>
      <c r="B55" s="1"/>
      <c r="C55" s="3"/>
      <c r="D55" s="65"/>
      <c r="E55" s="1"/>
      <c r="F55" s="1"/>
      <c r="G55" s="1"/>
      <c r="H55" s="1"/>
      <c r="I55" s="1"/>
      <c r="J55" s="66"/>
      <c r="K55" s="67" t="str">
        <f t="shared" si="1"/>
        <v xml:space="preserve"> </v>
      </c>
      <c r="L55" s="12"/>
      <c r="M55" s="102" t="str">
        <f t="shared" si="0"/>
        <v xml:space="preserve"> </v>
      </c>
    </row>
    <row r="56" spans="1:13">
      <c r="A56" s="1" t="s">
        <v>317</v>
      </c>
      <c r="B56" s="1"/>
      <c r="C56" s="3"/>
      <c r="D56" s="65"/>
      <c r="E56" s="1"/>
      <c r="F56" s="1"/>
      <c r="G56" s="1"/>
      <c r="H56" s="1"/>
      <c r="I56" s="1"/>
      <c r="J56" s="66"/>
      <c r="K56" s="67" t="str">
        <f t="shared" ref="K56:K119" si="2">IF(ISBLANK(B56)," ",100-SUM(D56:J56))</f>
        <v xml:space="preserve"> </v>
      </c>
      <c r="L56" s="12"/>
      <c r="M56" s="102" t="str">
        <f t="shared" si="0"/>
        <v xml:space="preserve"> </v>
      </c>
    </row>
    <row r="57" spans="1:13">
      <c r="A57" s="1" t="s">
        <v>318</v>
      </c>
      <c r="B57" s="1"/>
      <c r="C57" s="3"/>
      <c r="D57" s="65"/>
      <c r="E57" s="1"/>
      <c r="F57" s="1"/>
      <c r="G57" s="1"/>
      <c r="H57" s="1"/>
      <c r="I57" s="1"/>
      <c r="J57" s="66"/>
      <c r="K57" s="67" t="str">
        <f t="shared" si="2"/>
        <v xml:space="preserve"> </v>
      </c>
      <c r="L57" s="12"/>
      <c r="M57" s="102" t="str">
        <f t="shared" si="0"/>
        <v xml:space="preserve"> </v>
      </c>
    </row>
    <row r="58" spans="1:13">
      <c r="A58" s="1" t="s">
        <v>319</v>
      </c>
      <c r="B58" s="1"/>
      <c r="C58" s="3"/>
      <c r="D58" s="65"/>
      <c r="E58" s="1"/>
      <c r="F58" s="1"/>
      <c r="G58" s="1"/>
      <c r="H58" s="1"/>
      <c r="I58" s="1"/>
      <c r="J58" s="66"/>
      <c r="K58" s="67" t="str">
        <f t="shared" si="2"/>
        <v xml:space="preserve"> </v>
      </c>
      <c r="L58" s="12"/>
      <c r="M58" s="102" t="str">
        <f t="shared" si="0"/>
        <v xml:space="preserve"> </v>
      </c>
    </row>
    <row r="59" spans="1:13">
      <c r="A59" s="1" t="s">
        <v>320</v>
      </c>
      <c r="B59" s="1"/>
      <c r="C59" s="3"/>
      <c r="D59" s="65"/>
      <c r="E59" s="1"/>
      <c r="F59" s="1"/>
      <c r="G59" s="1"/>
      <c r="H59" s="1"/>
      <c r="I59" s="1"/>
      <c r="J59" s="66"/>
      <c r="K59" s="67" t="str">
        <f t="shared" si="2"/>
        <v xml:space="preserve"> </v>
      </c>
      <c r="L59" s="12"/>
      <c r="M59" s="102" t="str">
        <f t="shared" si="0"/>
        <v xml:space="preserve"> </v>
      </c>
    </row>
    <row r="60" spans="1:13">
      <c r="A60" s="1" t="s">
        <v>321</v>
      </c>
      <c r="B60" s="1"/>
      <c r="C60" s="3"/>
      <c r="D60" s="65"/>
      <c r="E60" s="1"/>
      <c r="F60" s="1"/>
      <c r="G60" s="1"/>
      <c r="H60" s="1"/>
      <c r="I60" s="1"/>
      <c r="J60" s="66"/>
      <c r="K60" s="67" t="str">
        <f t="shared" si="2"/>
        <v xml:space="preserve"> </v>
      </c>
      <c r="L60" s="12"/>
      <c r="M60" s="102" t="str">
        <f t="shared" si="0"/>
        <v xml:space="preserve"> </v>
      </c>
    </row>
    <row r="61" spans="1:13">
      <c r="A61" s="1" t="s">
        <v>322</v>
      </c>
      <c r="B61" s="1"/>
      <c r="C61" s="3"/>
      <c r="D61" s="65"/>
      <c r="E61" s="1"/>
      <c r="F61" s="1"/>
      <c r="G61" s="1"/>
      <c r="H61" s="1"/>
      <c r="I61" s="1"/>
      <c r="J61" s="66"/>
      <c r="K61" s="67" t="str">
        <f t="shared" si="2"/>
        <v xml:space="preserve"> </v>
      </c>
      <c r="L61" s="12"/>
      <c r="M61" s="102" t="str">
        <f t="shared" si="0"/>
        <v xml:space="preserve"> </v>
      </c>
    </row>
    <row r="62" spans="1:13">
      <c r="A62" s="1" t="s">
        <v>323</v>
      </c>
      <c r="B62" s="1"/>
      <c r="C62" s="3"/>
      <c r="D62" s="65"/>
      <c r="E62" s="1"/>
      <c r="F62" s="1"/>
      <c r="G62" s="1"/>
      <c r="H62" s="1"/>
      <c r="I62" s="1"/>
      <c r="J62" s="66"/>
      <c r="K62" s="67" t="str">
        <f t="shared" si="2"/>
        <v xml:space="preserve"> </v>
      </c>
      <c r="L62" s="12"/>
      <c r="M62" s="102" t="str">
        <f t="shared" si="0"/>
        <v xml:space="preserve"> </v>
      </c>
    </row>
    <row r="63" spans="1:13">
      <c r="A63" s="1" t="s">
        <v>324</v>
      </c>
      <c r="B63" s="1"/>
      <c r="C63" s="3"/>
      <c r="D63" s="65"/>
      <c r="E63" s="1"/>
      <c r="F63" s="1"/>
      <c r="G63" s="1"/>
      <c r="H63" s="1"/>
      <c r="I63" s="1"/>
      <c r="J63" s="66"/>
      <c r="K63" s="67" t="str">
        <f t="shared" si="2"/>
        <v xml:space="preserve"> </v>
      </c>
      <c r="L63" s="12"/>
      <c r="M63" s="102" t="str">
        <f t="shared" si="0"/>
        <v xml:space="preserve"> </v>
      </c>
    </row>
    <row r="64" spans="1:13">
      <c r="A64" s="1" t="s">
        <v>325</v>
      </c>
      <c r="B64" s="1"/>
      <c r="C64" s="3"/>
      <c r="D64" s="65"/>
      <c r="E64" s="1"/>
      <c r="F64" s="1"/>
      <c r="G64" s="1"/>
      <c r="H64" s="1"/>
      <c r="I64" s="1"/>
      <c r="J64" s="66"/>
      <c r="K64" s="67" t="str">
        <f t="shared" si="2"/>
        <v xml:space="preserve"> </v>
      </c>
      <c r="L64" s="12"/>
      <c r="M64" s="102" t="str">
        <f t="shared" si="0"/>
        <v xml:space="preserve"> </v>
      </c>
    </row>
    <row r="65" spans="1:13">
      <c r="A65" s="1" t="s">
        <v>326</v>
      </c>
      <c r="B65" s="1"/>
      <c r="C65" s="3"/>
      <c r="D65" s="65"/>
      <c r="E65" s="1"/>
      <c r="F65" s="1"/>
      <c r="G65" s="1"/>
      <c r="H65" s="1"/>
      <c r="I65" s="1"/>
      <c r="J65" s="66"/>
      <c r="K65" s="67" t="str">
        <f t="shared" si="2"/>
        <v xml:space="preserve"> </v>
      </c>
      <c r="L65" s="12"/>
      <c r="M65" s="102" t="str">
        <f t="shared" si="0"/>
        <v xml:space="preserve"> </v>
      </c>
    </row>
    <row r="66" spans="1:13">
      <c r="A66" s="1" t="s">
        <v>327</v>
      </c>
      <c r="B66" s="1"/>
      <c r="C66" s="3"/>
      <c r="D66" s="65"/>
      <c r="E66" s="1"/>
      <c r="F66" s="1"/>
      <c r="G66" s="1"/>
      <c r="H66" s="1"/>
      <c r="I66" s="1"/>
      <c r="J66" s="66"/>
      <c r="K66" s="67" t="str">
        <f t="shared" si="2"/>
        <v xml:space="preserve"> </v>
      </c>
      <c r="L66" s="12"/>
      <c r="M66" s="102" t="str">
        <f t="shared" si="0"/>
        <v xml:space="preserve"> </v>
      </c>
    </row>
    <row r="67" spans="1:13">
      <c r="A67" s="1" t="s">
        <v>328</v>
      </c>
      <c r="B67" s="1"/>
      <c r="C67" s="3"/>
      <c r="D67" s="65"/>
      <c r="E67" s="1"/>
      <c r="F67" s="1"/>
      <c r="G67" s="1"/>
      <c r="H67" s="1"/>
      <c r="I67" s="1"/>
      <c r="J67" s="66"/>
      <c r="K67" s="67" t="str">
        <f t="shared" si="2"/>
        <v xml:space="preserve"> </v>
      </c>
      <c r="L67" s="12"/>
      <c r="M67" s="102" t="str">
        <f t="shared" si="0"/>
        <v xml:space="preserve"> </v>
      </c>
    </row>
    <row r="68" spans="1:13">
      <c r="A68" s="1" t="s">
        <v>329</v>
      </c>
      <c r="B68" s="1"/>
      <c r="C68" s="3"/>
      <c r="D68" s="65"/>
      <c r="E68" s="1"/>
      <c r="F68" s="1"/>
      <c r="G68" s="1"/>
      <c r="H68" s="1"/>
      <c r="I68" s="1"/>
      <c r="J68" s="66"/>
      <c r="K68" s="67" t="str">
        <f t="shared" si="2"/>
        <v xml:space="preserve"> </v>
      </c>
      <c r="L68" s="12"/>
      <c r="M68" s="102" t="str">
        <f t="shared" si="0"/>
        <v xml:space="preserve"> </v>
      </c>
    </row>
    <row r="69" spans="1:13">
      <c r="A69" s="1" t="s">
        <v>330</v>
      </c>
      <c r="B69" s="1"/>
      <c r="C69" s="3"/>
      <c r="D69" s="65"/>
      <c r="E69" s="1"/>
      <c r="F69" s="1"/>
      <c r="G69" s="1"/>
      <c r="H69" s="1"/>
      <c r="I69" s="1"/>
      <c r="J69" s="66"/>
      <c r="K69" s="67" t="str">
        <f t="shared" si="2"/>
        <v xml:space="preserve"> </v>
      </c>
      <c r="L69" s="12"/>
      <c r="M69" s="102" t="str">
        <f t="shared" si="0"/>
        <v xml:space="preserve"> </v>
      </c>
    </row>
    <row r="70" spans="1:13">
      <c r="A70" s="1" t="s">
        <v>331</v>
      </c>
      <c r="B70" s="1"/>
      <c r="C70" s="3"/>
      <c r="D70" s="65"/>
      <c r="E70" s="1"/>
      <c r="F70" s="1"/>
      <c r="G70" s="1"/>
      <c r="H70" s="1"/>
      <c r="I70" s="1"/>
      <c r="J70" s="66"/>
      <c r="K70" s="67" t="str">
        <f t="shared" si="2"/>
        <v xml:space="preserve"> </v>
      </c>
      <c r="L70" s="12"/>
      <c r="M70" s="102" t="str">
        <f t="shared" si="0"/>
        <v xml:space="preserve"> </v>
      </c>
    </row>
    <row r="71" spans="1:13">
      <c r="A71" s="1" t="s">
        <v>332</v>
      </c>
      <c r="B71" s="1"/>
      <c r="C71" s="3"/>
      <c r="D71" s="65"/>
      <c r="E71" s="1"/>
      <c r="F71" s="1"/>
      <c r="G71" s="1"/>
      <c r="H71" s="1"/>
      <c r="I71" s="1"/>
      <c r="J71" s="66"/>
      <c r="K71" s="67" t="str">
        <f t="shared" si="2"/>
        <v xml:space="preserve"> </v>
      </c>
      <c r="L71" s="12"/>
      <c r="M71" s="102" t="str">
        <f t="shared" si="0"/>
        <v xml:space="preserve"> </v>
      </c>
    </row>
    <row r="72" spans="1:13">
      <c r="A72" s="1" t="s">
        <v>333</v>
      </c>
      <c r="B72" s="1"/>
      <c r="C72" s="3"/>
      <c r="D72" s="65"/>
      <c r="E72" s="1"/>
      <c r="F72" s="1"/>
      <c r="G72" s="1"/>
      <c r="H72" s="1"/>
      <c r="I72" s="1"/>
      <c r="J72" s="66"/>
      <c r="K72" s="67" t="str">
        <f t="shared" si="2"/>
        <v xml:space="preserve"> </v>
      </c>
      <c r="L72" s="12"/>
      <c r="M72" s="102" t="str">
        <f t="shared" si="0"/>
        <v xml:space="preserve"> </v>
      </c>
    </row>
    <row r="73" spans="1:13">
      <c r="A73" s="1" t="s">
        <v>334</v>
      </c>
      <c r="B73" s="1"/>
      <c r="C73" s="3"/>
      <c r="D73" s="65"/>
      <c r="E73" s="1"/>
      <c r="F73" s="1"/>
      <c r="G73" s="1"/>
      <c r="H73" s="1"/>
      <c r="I73" s="1"/>
      <c r="J73" s="66"/>
      <c r="K73" s="67" t="str">
        <f t="shared" si="2"/>
        <v xml:space="preserve"> </v>
      </c>
      <c r="L73" s="12"/>
      <c r="M73" s="102" t="str">
        <f t="shared" si="0"/>
        <v xml:space="preserve"> </v>
      </c>
    </row>
    <row r="74" spans="1:13">
      <c r="A74" s="1" t="s">
        <v>335</v>
      </c>
      <c r="B74" s="1"/>
      <c r="C74" s="3"/>
      <c r="D74" s="65"/>
      <c r="E74" s="1"/>
      <c r="F74" s="1"/>
      <c r="G74" s="1"/>
      <c r="H74" s="1"/>
      <c r="I74" s="1"/>
      <c r="J74" s="66"/>
      <c r="K74" s="67" t="str">
        <f t="shared" si="2"/>
        <v xml:space="preserve"> </v>
      </c>
      <c r="L74" s="12"/>
      <c r="M74" s="102" t="str">
        <f t="shared" si="0"/>
        <v xml:space="preserve"> </v>
      </c>
    </row>
    <row r="75" spans="1:13">
      <c r="A75" s="1" t="s">
        <v>336</v>
      </c>
      <c r="B75" s="1"/>
      <c r="C75" s="3"/>
      <c r="D75" s="65"/>
      <c r="E75" s="1"/>
      <c r="F75" s="1"/>
      <c r="G75" s="1"/>
      <c r="H75" s="1"/>
      <c r="I75" s="1"/>
      <c r="J75" s="66"/>
      <c r="K75" s="67" t="str">
        <f t="shared" si="2"/>
        <v xml:space="preserve"> </v>
      </c>
      <c r="L75" s="12"/>
      <c r="M75" s="102" t="str">
        <f t="shared" si="0"/>
        <v xml:space="preserve"> </v>
      </c>
    </row>
    <row r="76" spans="1:13">
      <c r="A76" s="1" t="s">
        <v>337</v>
      </c>
      <c r="B76" s="1"/>
      <c r="C76" s="3"/>
      <c r="D76" s="65"/>
      <c r="E76" s="1"/>
      <c r="F76" s="1"/>
      <c r="G76" s="1"/>
      <c r="H76" s="1"/>
      <c r="I76" s="1"/>
      <c r="J76" s="66"/>
      <c r="K76" s="67" t="str">
        <f t="shared" si="2"/>
        <v xml:space="preserve"> </v>
      </c>
      <c r="L76" s="12"/>
      <c r="M76" s="102" t="str">
        <f t="shared" si="0"/>
        <v xml:space="preserve"> </v>
      </c>
    </row>
    <row r="77" spans="1:13">
      <c r="A77" s="1" t="s">
        <v>338</v>
      </c>
      <c r="B77" s="1"/>
      <c r="C77" s="3"/>
      <c r="D77" s="65"/>
      <c r="E77" s="1"/>
      <c r="F77" s="1"/>
      <c r="G77" s="1"/>
      <c r="H77" s="1"/>
      <c r="I77" s="1"/>
      <c r="J77" s="66"/>
      <c r="K77" s="67" t="str">
        <f t="shared" si="2"/>
        <v xml:space="preserve"> </v>
      </c>
      <c r="L77" s="12"/>
      <c r="M77" s="102" t="str">
        <f t="shared" si="0"/>
        <v xml:space="preserve"> </v>
      </c>
    </row>
    <row r="78" spans="1:13">
      <c r="A78" s="1" t="s">
        <v>339</v>
      </c>
      <c r="B78" s="1"/>
      <c r="C78" s="3"/>
      <c r="D78" s="65"/>
      <c r="E78" s="1"/>
      <c r="F78" s="1"/>
      <c r="G78" s="1"/>
      <c r="H78" s="1"/>
      <c r="I78" s="1"/>
      <c r="J78" s="66"/>
      <c r="K78" s="67" t="str">
        <f t="shared" si="2"/>
        <v xml:space="preserve"> </v>
      </c>
      <c r="L78" s="12"/>
      <c r="M78" s="102" t="str">
        <f t="shared" si="0"/>
        <v xml:space="preserve"> </v>
      </c>
    </row>
    <row r="79" spans="1:13">
      <c r="A79" s="1" t="s">
        <v>340</v>
      </c>
      <c r="B79" s="1"/>
      <c r="C79" s="3"/>
      <c r="D79" s="65"/>
      <c r="E79" s="1"/>
      <c r="F79" s="1"/>
      <c r="G79" s="1"/>
      <c r="H79" s="1"/>
      <c r="I79" s="1"/>
      <c r="J79" s="66"/>
      <c r="K79" s="67" t="str">
        <f t="shared" si="2"/>
        <v xml:space="preserve"> </v>
      </c>
      <c r="L79" s="12"/>
      <c r="M79" s="102" t="str">
        <f t="shared" si="0"/>
        <v xml:space="preserve"> </v>
      </c>
    </row>
    <row r="80" spans="1:13">
      <c r="A80" s="1" t="s">
        <v>341</v>
      </c>
      <c r="B80" s="1"/>
      <c r="C80" s="3"/>
      <c r="D80" s="65"/>
      <c r="E80" s="1"/>
      <c r="F80" s="1"/>
      <c r="G80" s="1"/>
      <c r="H80" s="1"/>
      <c r="I80" s="1"/>
      <c r="J80" s="66"/>
      <c r="K80" s="67" t="str">
        <f t="shared" si="2"/>
        <v xml:space="preserve"> </v>
      </c>
      <c r="L80" s="12"/>
      <c r="M80" s="102" t="str">
        <f t="shared" si="0"/>
        <v xml:space="preserve"> </v>
      </c>
    </row>
    <row r="81" spans="1:13">
      <c r="A81" s="1" t="s">
        <v>342</v>
      </c>
      <c r="B81" s="1"/>
      <c r="C81" s="3"/>
      <c r="D81" s="65"/>
      <c r="E81" s="1"/>
      <c r="F81" s="1"/>
      <c r="G81" s="1"/>
      <c r="H81" s="1"/>
      <c r="I81" s="1"/>
      <c r="J81" s="66"/>
      <c r="K81" s="67" t="str">
        <f t="shared" si="2"/>
        <v xml:space="preserve"> </v>
      </c>
      <c r="L81" s="12"/>
      <c r="M81" s="102" t="str">
        <f t="shared" si="0"/>
        <v xml:space="preserve"> </v>
      </c>
    </row>
    <row r="82" spans="1:13">
      <c r="A82" s="1" t="s">
        <v>343</v>
      </c>
      <c r="B82" s="1"/>
      <c r="C82" s="3"/>
      <c r="D82" s="65"/>
      <c r="E82" s="1"/>
      <c r="F82" s="1"/>
      <c r="G82" s="1"/>
      <c r="H82" s="1"/>
      <c r="I82" s="1"/>
      <c r="J82" s="66"/>
      <c r="K82" s="67" t="str">
        <f t="shared" si="2"/>
        <v xml:space="preserve"> </v>
      </c>
      <c r="L82" s="12"/>
      <c r="M82" s="102" t="str">
        <f t="shared" si="0"/>
        <v xml:space="preserve"> </v>
      </c>
    </row>
    <row r="83" spans="1:13">
      <c r="A83" s="1" t="s">
        <v>344</v>
      </c>
      <c r="B83" s="1"/>
      <c r="C83" s="3"/>
      <c r="D83" s="65"/>
      <c r="E83" s="1"/>
      <c r="F83" s="1"/>
      <c r="G83" s="1"/>
      <c r="H83" s="1"/>
      <c r="I83" s="1"/>
      <c r="J83" s="66"/>
      <c r="K83" s="67" t="str">
        <f t="shared" si="2"/>
        <v xml:space="preserve"> </v>
      </c>
      <c r="L83" s="12"/>
      <c r="M83" s="102" t="str">
        <f t="shared" si="0"/>
        <v xml:space="preserve"> </v>
      </c>
    </row>
    <row r="84" spans="1:13">
      <c r="A84" s="1" t="s">
        <v>345</v>
      </c>
      <c r="B84" s="1"/>
      <c r="C84" s="3"/>
      <c r="D84" s="65"/>
      <c r="E84" s="1"/>
      <c r="F84" s="1"/>
      <c r="G84" s="1"/>
      <c r="H84" s="1"/>
      <c r="I84" s="1"/>
      <c r="J84" s="66"/>
      <c r="K84" s="67" t="str">
        <f t="shared" si="2"/>
        <v xml:space="preserve"> </v>
      </c>
      <c r="L84" s="12"/>
      <c r="M84" s="102" t="str">
        <f t="shared" si="0"/>
        <v xml:space="preserve"> </v>
      </c>
    </row>
    <row r="85" spans="1:13">
      <c r="A85" s="1" t="s">
        <v>346</v>
      </c>
      <c r="B85" s="1"/>
      <c r="C85" s="3"/>
      <c r="D85" s="65"/>
      <c r="E85" s="1"/>
      <c r="F85" s="1"/>
      <c r="G85" s="1"/>
      <c r="H85" s="1"/>
      <c r="I85" s="1"/>
      <c r="J85" s="66"/>
      <c r="K85" s="67" t="str">
        <f t="shared" si="2"/>
        <v xml:space="preserve"> </v>
      </c>
      <c r="L85" s="12"/>
      <c r="M85" s="102" t="str">
        <f t="shared" si="0"/>
        <v xml:space="preserve"> </v>
      </c>
    </row>
    <row r="86" spans="1:13">
      <c r="A86" s="1" t="s">
        <v>347</v>
      </c>
      <c r="B86" s="1"/>
      <c r="C86" s="3"/>
      <c r="D86" s="65"/>
      <c r="E86" s="1"/>
      <c r="F86" s="1"/>
      <c r="G86" s="1"/>
      <c r="H86" s="1"/>
      <c r="I86" s="1"/>
      <c r="J86" s="66"/>
      <c r="K86" s="67" t="str">
        <f t="shared" si="2"/>
        <v xml:space="preserve"> </v>
      </c>
      <c r="L86" s="12"/>
      <c r="M86" s="102" t="str">
        <f t="shared" si="0"/>
        <v xml:space="preserve"> </v>
      </c>
    </row>
    <row r="87" spans="1:13">
      <c r="A87" s="1" t="s">
        <v>348</v>
      </c>
      <c r="B87" s="1"/>
      <c r="C87" s="3"/>
      <c r="D87" s="65"/>
      <c r="E87" s="1"/>
      <c r="F87" s="1"/>
      <c r="G87" s="1"/>
      <c r="H87" s="1"/>
      <c r="I87" s="1"/>
      <c r="J87" s="66"/>
      <c r="K87" s="67" t="str">
        <f t="shared" si="2"/>
        <v xml:space="preserve"> </v>
      </c>
      <c r="L87" s="12"/>
      <c r="M87" s="102" t="str">
        <f t="shared" si="0"/>
        <v xml:space="preserve"> </v>
      </c>
    </row>
    <row r="88" spans="1:13">
      <c r="A88" s="1" t="s">
        <v>349</v>
      </c>
      <c r="B88" s="1"/>
      <c r="C88" s="3"/>
      <c r="D88" s="65"/>
      <c r="E88" s="1"/>
      <c r="F88" s="1"/>
      <c r="G88" s="1"/>
      <c r="H88" s="1"/>
      <c r="I88" s="1"/>
      <c r="J88" s="66"/>
      <c r="K88" s="67" t="str">
        <f t="shared" si="2"/>
        <v xml:space="preserve"> </v>
      </c>
      <c r="L88" s="12"/>
      <c r="M88" s="102" t="str">
        <f t="shared" si="0"/>
        <v xml:space="preserve"> </v>
      </c>
    </row>
    <row r="89" spans="1:13">
      <c r="A89" s="1" t="s">
        <v>350</v>
      </c>
      <c r="B89" s="1"/>
      <c r="C89" s="3"/>
      <c r="D89" s="65"/>
      <c r="E89" s="1"/>
      <c r="F89" s="1"/>
      <c r="G89" s="1"/>
      <c r="H89" s="1"/>
      <c r="I89" s="1"/>
      <c r="J89" s="66"/>
      <c r="K89" s="67" t="str">
        <f t="shared" si="2"/>
        <v xml:space="preserve"> </v>
      </c>
      <c r="L89" s="12"/>
      <c r="M89" s="102" t="str">
        <f t="shared" ref="M89:M122" si="3">IF(K89&lt;0,"ERROR! - distribution invalid (sum cannot exceed 100%)"," ")</f>
        <v xml:space="preserve"> </v>
      </c>
    </row>
    <row r="90" spans="1:13">
      <c r="A90" s="1" t="s">
        <v>351</v>
      </c>
      <c r="B90" s="1"/>
      <c r="C90" s="3"/>
      <c r="D90" s="65"/>
      <c r="E90" s="1"/>
      <c r="F90" s="1"/>
      <c r="G90" s="1"/>
      <c r="H90" s="1"/>
      <c r="I90" s="1"/>
      <c r="J90" s="66"/>
      <c r="K90" s="67" t="str">
        <f t="shared" si="2"/>
        <v xml:space="preserve"> </v>
      </c>
      <c r="L90" s="12"/>
      <c r="M90" s="102" t="str">
        <f t="shared" si="3"/>
        <v xml:space="preserve"> </v>
      </c>
    </row>
    <row r="91" spans="1:13">
      <c r="A91" s="1" t="s">
        <v>352</v>
      </c>
      <c r="B91" s="1"/>
      <c r="C91" s="3"/>
      <c r="D91" s="65"/>
      <c r="E91" s="1"/>
      <c r="F91" s="1"/>
      <c r="G91" s="1"/>
      <c r="H91" s="1"/>
      <c r="I91" s="1"/>
      <c r="J91" s="66"/>
      <c r="K91" s="67" t="str">
        <f t="shared" si="2"/>
        <v xml:space="preserve"> </v>
      </c>
      <c r="L91" s="12"/>
      <c r="M91" s="102" t="str">
        <f t="shared" si="3"/>
        <v xml:space="preserve"> </v>
      </c>
    </row>
    <row r="92" spans="1:13">
      <c r="A92" s="1" t="s">
        <v>353</v>
      </c>
      <c r="B92" s="1"/>
      <c r="C92" s="3"/>
      <c r="D92" s="65"/>
      <c r="E92" s="1"/>
      <c r="F92" s="1"/>
      <c r="G92" s="1"/>
      <c r="H92" s="1"/>
      <c r="I92" s="1"/>
      <c r="J92" s="66"/>
      <c r="K92" s="67" t="str">
        <f t="shared" si="2"/>
        <v xml:space="preserve"> </v>
      </c>
      <c r="L92" s="12"/>
      <c r="M92" s="102" t="str">
        <f t="shared" si="3"/>
        <v xml:space="preserve"> </v>
      </c>
    </row>
    <row r="93" spans="1:13">
      <c r="A93" s="1" t="s">
        <v>354</v>
      </c>
      <c r="B93" s="1"/>
      <c r="C93" s="3"/>
      <c r="D93" s="65"/>
      <c r="E93" s="1"/>
      <c r="F93" s="1"/>
      <c r="G93" s="1"/>
      <c r="H93" s="1"/>
      <c r="I93" s="1"/>
      <c r="J93" s="66"/>
      <c r="K93" s="67" t="str">
        <f t="shared" si="2"/>
        <v xml:space="preserve"> </v>
      </c>
      <c r="L93" s="12"/>
      <c r="M93" s="102" t="str">
        <f t="shared" si="3"/>
        <v xml:space="preserve"> </v>
      </c>
    </row>
    <row r="94" spans="1:13">
      <c r="A94" s="1" t="s">
        <v>355</v>
      </c>
      <c r="B94" s="1"/>
      <c r="C94" s="3"/>
      <c r="D94" s="65"/>
      <c r="E94" s="1"/>
      <c r="F94" s="1"/>
      <c r="G94" s="1"/>
      <c r="H94" s="1"/>
      <c r="I94" s="1"/>
      <c r="J94" s="66"/>
      <c r="K94" s="67" t="str">
        <f t="shared" si="2"/>
        <v xml:space="preserve"> </v>
      </c>
      <c r="L94" s="12"/>
      <c r="M94" s="102" t="str">
        <f t="shared" si="3"/>
        <v xml:space="preserve"> </v>
      </c>
    </row>
    <row r="95" spans="1:13">
      <c r="A95" s="1" t="s">
        <v>356</v>
      </c>
      <c r="B95" s="1"/>
      <c r="C95" s="3"/>
      <c r="D95" s="65"/>
      <c r="E95" s="1"/>
      <c r="F95" s="1"/>
      <c r="G95" s="1"/>
      <c r="H95" s="1"/>
      <c r="I95" s="1"/>
      <c r="J95" s="66"/>
      <c r="K95" s="67" t="str">
        <f t="shared" si="2"/>
        <v xml:space="preserve"> </v>
      </c>
      <c r="L95" s="12"/>
      <c r="M95" s="102" t="str">
        <f t="shared" si="3"/>
        <v xml:space="preserve"> </v>
      </c>
    </row>
    <row r="96" spans="1:13">
      <c r="A96" s="1" t="s">
        <v>357</v>
      </c>
      <c r="B96" s="1"/>
      <c r="C96" s="3"/>
      <c r="D96" s="65"/>
      <c r="E96" s="1"/>
      <c r="F96" s="1"/>
      <c r="G96" s="1"/>
      <c r="H96" s="1"/>
      <c r="I96" s="1"/>
      <c r="J96" s="66"/>
      <c r="K96" s="67" t="str">
        <f t="shared" si="2"/>
        <v xml:space="preserve"> </v>
      </c>
      <c r="L96" s="12"/>
      <c r="M96" s="102" t="str">
        <f t="shared" si="3"/>
        <v xml:space="preserve"> </v>
      </c>
    </row>
    <row r="97" spans="1:13">
      <c r="A97" s="1" t="s">
        <v>358</v>
      </c>
      <c r="B97" s="1"/>
      <c r="C97" s="3"/>
      <c r="D97" s="65"/>
      <c r="E97" s="1"/>
      <c r="F97" s="1"/>
      <c r="G97" s="1"/>
      <c r="H97" s="1"/>
      <c r="I97" s="1"/>
      <c r="J97" s="66"/>
      <c r="K97" s="67" t="str">
        <f t="shared" si="2"/>
        <v xml:space="preserve"> </v>
      </c>
      <c r="L97" s="12"/>
      <c r="M97" s="102" t="str">
        <f t="shared" si="3"/>
        <v xml:space="preserve"> </v>
      </c>
    </row>
    <row r="98" spans="1:13">
      <c r="A98" s="1" t="s">
        <v>359</v>
      </c>
      <c r="B98" s="1"/>
      <c r="C98" s="3"/>
      <c r="D98" s="65"/>
      <c r="E98" s="1"/>
      <c r="F98" s="1"/>
      <c r="G98" s="1"/>
      <c r="H98" s="1"/>
      <c r="I98" s="1"/>
      <c r="J98" s="66"/>
      <c r="K98" s="67" t="str">
        <f t="shared" si="2"/>
        <v xml:space="preserve"> </v>
      </c>
      <c r="L98" s="12"/>
      <c r="M98" s="102" t="str">
        <f t="shared" si="3"/>
        <v xml:space="preserve"> </v>
      </c>
    </row>
    <row r="99" spans="1:13">
      <c r="A99" s="1" t="s">
        <v>360</v>
      </c>
      <c r="B99" s="1"/>
      <c r="C99" s="3"/>
      <c r="D99" s="65"/>
      <c r="E99" s="1"/>
      <c r="F99" s="1"/>
      <c r="G99" s="1"/>
      <c r="H99" s="1"/>
      <c r="I99" s="1"/>
      <c r="J99" s="66"/>
      <c r="K99" s="67" t="str">
        <f t="shared" si="2"/>
        <v xml:space="preserve"> </v>
      </c>
      <c r="L99" s="12"/>
      <c r="M99" s="102" t="str">
        <f t="shared" si="3"/>
        <v xml:space="preserve"> </v>
      </c>
    </row>
    <row r="100" spans="1:13">
      <c r="A100" s="1" t="s">
        <v>361</v>
      </c>
      <c r="B100" s="1"/>
      <c r="C100" s="3"/>
      <c r="D100" s="65"/>
      <c r="E100" s="1"/>
      <c r="F100" s="1"/>
      <c r="G100" s="1"/>
      <c r="H100" s="1"/>
      <c r="I100" s="1"/>
      <c r="J100" s="66"/>
      <c r="K100" s="67" t="str">
        <f t="shared" si="2"/>
        <v xml:space="preserve"> </v>
      </c>
      <c r="L100" s="12"/>
      <c r="M100" s="102" t="str">
        <f t="shared" si="3"/>
        <v xml:space="preserve"> </v>
      </c>
    </row>
    <row r="101" spans="1:13">
      <c r="A101" s="1" t="s">
        <v>362</v>
      </c>
      <c r="B101" s="1"/>
      <c r="C101" s="3"/>
      <c r="D101" s="65"/>
      <c r="E101" s="1"/>
      <c r="F101" s="1"/>
      <c r="G101" s="1"/>
      <c r="H101" s="1"/>
      <c r="I101" s="1"/>
      <c r="J101" s="66"/>
      <c r="K101" s="67" t="str">
        <f t="shared" si="2"/>
        <v xml:space="preserve"> </v>
      </c>
      <c r="L101" s="12"/>
      <c r="M101" s="102" t="str">
        <f t="shared" si="3"/>
        <v xml:space="preserve"> </v>
      </c>
    </row>
    <row r="102" spans="1:13">
      <c r="A102" s="1" t="s">
        <v>363</v>
      </c>
      <c r="B102" s="1"/>
      <c r="C102" s="3"/>
      <c r="D102" s="65"/>
      <c r="E102" s="1"/>
      <c r="F102" s="1"/>
      <c r="G102" s="1"/>
      <c r="H102" s="1"/>
      <c r="I102" s="1"/>
      <c r="J102" s="66"/>
      <c r="K102" s="67" t="str">
        <f t="shared" si="2"/>
        <v xml:space="preserve"> </v>
      </c>
      <c r="L102" s="12"/>
      <c r="M102" s="102" t="str">
        <f t="shared" si="3"/>
        <v xml:space="preserve"> </v>
      </c>
    </row>
    <row r="103" spans="1:13">
      <c r="A103" s="1" t="s">
        <v>364</v>
      </c>
      <c r="B103" s="1"/>
      <c r="C103" s="3"/>
      <c r="D103" s="65"/>
      <c r="E103" s="1"/>
      <c r="F103" s="1"/>
      <c r="G103" s="1"/>
      <c r="H103" s="1"/>
      <c r="I103" s="1"/>
      <c r="J103" s="66"/>
      <c r="K103" s="67" t="str">
        <f t="shared" si="2"/>
        <v xml:space="preserve"> </v>
      </c>
      <c r="L103" s="12"/>
      <c r="M103" s="102" t="str">
        <f t="shared" si="3"/>
        <v xml:space="preserve"> </v>
      </c>
    </row>
    <row r="104" spans="1:13">
      <c r="A104" s="1" t="s">
        <v>365</v>
      </c>
      <c r="B104" s="1"/>
      <c r="C104" s="3"/>
      <c r="D104" s="65"/>
      <c r="E104" s="1"/>
      <c r="F104" s="1"/>
      <c r="G104" s="1"/>
      <c r="H104" s="1"/>
      <c r="I104" s="1"/>
      <c r="J104" s="66"/>
      <c r="K104" s="67" t="str">
        <f t="shared" si="2"/>
        <v xml:space="preserve"> </v>
      </c>
      <c r="L104" s="12"/>
      <c r="M104" s="102" t="str">
        <f t="shared" si="3"/>
        <v xml:space="preserve"> </v>
      </c>
    </row>
    <row r="105" spans="1:13">
      <c r="A105" s="1" t="s">
        <v>366</v>
      </c>
      <c r="B105" s="1"/>
      <c r="C105" s="3"/>
      <c r="D105" s="65"/>
      <c r="E105" s="1"/>
      <c r="F105" s="1"/>
      <c r="G105" s="1"/>
      <c r="H105" s="1"/>
      <c r="I105" s="1"/>
      <c r="J105" s="66"/>
      <c r="K105" s="67" t="str">
        <f t="shared" si="2"/>
        <v xml:space="preserve"> </v>
      </c>
      <c r="L105" s="12"/>
      <c r="M105" s="102" t="str">
        <f t="shared" si="3"/>
        <v xml:space="preserve"> </v>
      </c>
    </row>
    <row r="106" spans="1:13">
      <c r="A106" s="1" t="s">
        <v>367</v>
      </c>
      <c r="B106" s="1"/>
      <c r="C106" s="3"/>
      <c r="D106" s="65"/>
      <c r="E106" s="1"/>
      <c r="F106" s="1"/>
      <c r="G106" s="1"/>
      <c r="H106" s="1"/>
      <c r="I106" s="1"/>
      <c r="J106" s="66"/>
      <c r="K106" s="67" t="str">
        <f t="shared" si="2"/>
        <v xml:space="preserve"> </v>
      </c>
      <c r="L106" s="12"/>
      <c r="M106" s="102" t="str">
        <f t="shared" si="3"/>
        <v xml:space="preserve"> </v>
      </c>
    </row>
    <row r="107" spans="1:13">
      <c r="A107" s="1" t="s">
        <v>368</v>
      </c>
      <c r="B107" s="1"/>
      <c r="C107" s="3"/>
      <c r="D107" s="65"/>
      <c r="E107" s="1"/>
      <c r="F107" s="1"/>
      <c r="G107" s="1"/>
      <c r="H107" s="1"/>
      <c r="I107" s="1"/>
      <c r="J107" s="66"/>
      <c r="K107" s="67" t="str">
        <f t="shared" si="2"/>
        <v xml:space="preserve"> </v>
      </c>
      <c r="L107" s="12"/>
      <c r="M107" s="102" t="str">
        <f t="shared" si="3"/>
        <v xml:space="preserve"> </v>
      </c>
    </row>
    <row r="108" spans="1:13">
      <c r="A108" s="1" t="s">
        <v>369</v>
      </c>
      <c r="B108" s="1"/>
      <c r="C108" s="3"/>
      <c r="D108" s="65"/>
      <c r="E108" s="1"/>
      <c r="F108" s="1"/>
      <c r="G108" s="1"/>
      <c r="H108" s="1"/>
      <c r="I108" s="1"/>
      <c r="J108" s="66"/>
      <c r="K108" s="67" t="str">
        <f t="shared" si="2"/>
        <v xml:space="preserve"> </v>
      </c>
      <c r="L108" s="12"/>
      <c r="M108" s="102" t="str">
        <f t="shared" si="3"/>
        <v xml:space="preserve"> </v>
      </c>
    </row>
    <row r="109" spans="1:13">
      <c r="A109" s="1" t="s">
        <v>370</v>
      </c>
      <c r="B109" s="1"/>
      <c r="C109" s="3"/>
      <c r="D109" s="65"/>
      <c r="E109" s="1"/>
      <c r="F109" s="1"/>
      <c r="G109" s="1"/>
      <c r="H109" s="1"/>
      <c r="I109" s="1"/>
      <c r="J109" s="66"/>
      <c r="K109" s="67" t="str">
        <f t="shared" si="2"/>
        <v xml:space="preserve"> </v>
      </c>
      <c r="L109" s="12"/>
      <c r="M109" s="102" t="str">
        <f t="shared" si="3"/>
        <v xml:space="preserve"> </v>
      </c>
    </row>
    <row r="110" spans="1:13">
      <c r="A110" s="1" t="s">
        <v>371</v>
      </c>
      <c r="B110" s="1"/>
      <c r="C110" s="3"/>
      <c r="D110" s="65"/>
      <c r="E110" s="1"/>
      <c r="F110" s="1"/>
      <c r="G110" s="1"/>
      <c r="H110" s="1"/>
      <c r="I110" s="1"/>
      <c r="J110" s="66"/>
      <c r="K110" s="67" t="str">
        <f t="shared" si="2"/>
        <v xml:space="preserve"> </v>
      </c>
      <c r="L110" s="12"/>
      <c r="M110" s="102" t="str">
        <f t="shared" si="3"/>
        <v xml:space="preserve"> </v>
      </c>
    </row>
    <row r="111" spans="1:13">
      <c r="A111" s="1" t="s">
        <v>372</v>
      </c>
      <c r="B111" s="1"/>
      <c r="C111" s="3"/>
      <c r="D111" s="65"/>
      <c r="E111" s="1"/>
      <c r="F111" s="1"/>
      <c r="G111" s="1"/>
      <c r="H111" s="1"/>
      <c r="I111" s="1"/>
      <c r="J111" s="66"/>
      <c r="K111" s="67" t="str">
        <f t="shared" si="2"/>
        <v xml:space="preserve"> </v>
      </c>
      <c r="L111" s="12"/>
      <c r="M111" s="102" t="str">
        <f t="shared" si="3"/>
        <v xml:space="preserve"> </v>
      </c>
    </row>
    <row r="112" spans="1:13">
      <c r="A112" s="1" t="s">
        <v>373</v>
      </c>
      <c r="B112" s="1"/>
      <c r="C112" s="3"/>
      <c r="D112" s="65"/>
      <c r="E112" s="1"/>
      <c r="F112" s="1"/>
      <c r="G112" s="1"/>
      <c r="H112" s="1"/>
      <c r="I112" s="1"/>
      <c r="J112" s="66"/>
      <c r="K112" s="67" t="str">
        <f t="shared" si="2"/>
        <v xml:space="preserve"> </v>
      </c>
      <c r="L112" s="12"/>
      <c r="M112" s="102" t="str">
        <f t="shared" si="3"/>
        <v xml:space="preserve"> </v>
      </c>
    </row>
    <row r="113" spans="1:13">
      <c r="A113" s="1" t="s">
        <v>374</v>
      </c>
      <c r="B113" s="1"/>
      <c r="C113" s="3"/>
      <c r="D113" s="65"/>
      <c r="E113" s="1"/>
      <c r="F113" s="1"/>
      <c r="G113" s="1"/>
      <c r="H113" s="1"/>
      <c r="I113" s="1"/>
      <c r="J113" s="66"/>
      <c r="K113" s="67" t="str">
        <f t="shared" si="2"/>
        <v xml:space="preserve"> </v>
      </c>
      <c r="L113" s="12"/>
      <c r="M113" s="102" t="str">
        <f t="shared" si="3"/>
        <v xml:space="preserve"> </v>
      </c>
    </row>
    <row r="114" spans="1:13">
      <c r="A114" s="1" t="s">
        <v>375</v>
      </c>
      <c r="B114" s="1"/>
      <c r="C114" s="3"/>
      <c r="D114" s="65"/>
      <c r="E114" s="1"/>
      <c r="F114" s="1"/>
      <c r="G114" s="1"/>
      <c r="H114" s="1"/>
      <c r="I114" s="1"/>
      <c r="J114" s="66"/>
      <c r="K114" s="67" t="str">
        <f t="shared" si="2"/>
        <v xml:space="preserve"> </v>
      </c>
      <c r="L114" s="12"/>
      <c r="M114" s="102" t="str">
        <f t="shared" si="3"/>
        <v xml:space="preserve"> </v>
      </c>
    </row>
    <row r="115" spans="1:13">
      <c r="A115" s="1" t="s">
        <v>376</v>
      </c>
      <c r="B115" s="1"/>
      <c r="C115" s="3"/>
      <c r="D115" s="65"/>
      <c r="E115" s="1"/>
      <c r="F115" s="1"/>
      <c r="G115" s="1"/>
      <c r="H115" s="1"/>
      <c r="I115" s="1"/>
      <c r="J115" s="66"/>
      <c r="K115" s="67" t="str">
        <f t="shared" si="2"/>
        <v xml:space="preserve"> </v>
      </c>
      <c r="L115" s="12"/>
      <c r="M115" s="102" t="str">
        <f t="shared" si="3"/>
        <v xml:space="preserve"> </v>
      </c>
    </row>
    <row r="116" spans="1:13">
      <c r="A116" s="1" t="s">
        <v>377</v>
      </c>
      <c r="B116" s="1"/>
      <c r="C116" s="3"/>
      <c r="D116" s="65"/>
      <c r="E116" s="1"/>
      <c r="F116" s="1"/>
      <c r="G116" s="1"/>
      <c r="H116" s="1"/>
      <c r="I116" s="1"/>
      <c r="J116" s="66"/>
      <c r="K116" s="67" t="str">
        <f t="shared" si="2"/>
        <v xml:space="preserve"> </v>
      </c>
      <c r="L116" s="12"/>
      <c r="M116" s="102" t="str">
        <f t="shared" si="3"/>
        <v xml:space="preserve"> </v>
      </c>
    </row>
    <row r="117" spans="1:13">
      <c r="A117" s="1" t="s">
        <v>378</v>
      </c>
      <c r="B117" s="1"/>
      <c r="C117" s="3"/>
      <c r="D117" s="65"/>
      <c r="E117" s="1"/>
      <c r="F117" s="1"/>
      <c r="G117" s="1"/>
      <c r="H117" s="1"/>
      <c r="I117" s="1"/>
      <c r="J117" s="66"/>
      <c r="K117" s="67" t="str">
        <f t="shared" si="2"/>
        <v xml:space="preserve"> </v>
      </c>
      <c r="L117" s="12"/>
      <c r="M117" s="102" t="str">
        <f t="shared" si="3"/>
        <v xml:space="preserve"> </v>
      </c>
    </row>
    <row r="118" spans="1:13">
      <c r="A118" s="1" t="s">
        <v>379</v>
      </c>
      <c r="B118" s="1"/>
      <c r="C118" s="3"/>
      <c r="D118" s="65"/>
      <c r="E118" s="1"/>
      <c r="F118" s="1"/>
      <c r="G118" s="1"/>
      <c r="H118" s="1"/>
      <c r="I118" s="1"/>
      <c r="J118" s="66"/>
      <c r="K118" s="67" t="str">
        <f t="shared" si="2"/>
        <v xml:space="preserve"> </v>
      </c>
      <c r="L118" s="12"/>
      <c r="M118" s="102" t="str">
        <f t="shared" si="3"/>
        <v xml:space="preserve"> </v>
      </c>
    </row>
    <row r="119" spans="1:13">
      <c r="A119" s="1" t="s">
        <v>380</v>
      </c>
      <c r="B119" s="1"/>
      <c r="C119" s="3"/>
      <c r="D119" s="65"/>
      <c r="E119" s="1"/>
      <c r="F119" s="1"/>
      <c r="G119" s="1"/>
      <c r="H119" s="1"/>
      <c r="I119" s="1"/>
      <c r="J119" s="66"/>
      <c r="K119" s="67" t="str">
        <f t="shared" si="2"/>
        <v xml:space="preserve"> </v>
      </c>
      <c r="L119" s="12"/>
      <c r="M119" s="102" t="str">
        <f t="shared" si="3"/>
        <v xml:space="preserve"> </v>
      </c>
    </row>
    <row r="120" spans="1:13">
      <c r="A120" s="1" t="s">
        <v>381</v>
      </c>
      <c r="B120" s="1"/>
      <c r="C120" s="3"/>
      <c r="D120" s="65"/>
      <c r="E120" s="1"/>
      <c r="F120" s="1"/>
      <c r="G120" s="1"/>
      <c r="H120" s="1"/>
      <c r="I120" s="1"/>
      <c r="J120" s="66"/>
      <c r="K120" s="67" t="str">
        <f t="shared" ref="K120:K122" si="4">IF(ISBLANK(B120)," ",100-SUM(D120:J120))</f>
        <v xml:space="preserve"> </v>
      </c>
      <c r="L120" s="12"/>
      <c r="M120" s="102" t="str">
        <f t="shared" si="3"/>
        <v xml:space="preserve"> </v>
      </c>
    </row>
    <row r="121" spans="1:13">
      <c r="A121" s="1" t="s">
        <v>382</v>
      </c>
      <c r="B121" s="1"/>
      <c r="C121" s="3"/>
      <c r="D121" s="65"/>
      <c r="E121" s="1"/>
      <c r="F121" s="1"/>
      <c r="G121" s="1"/>
      <c r="H121" s="1"/>
      <c r="I121" s="1"/>
      <c r="J121" s="66"/>
      <c r="K121" s="67" t="str">
        <f t="shared" si="4"/>
        <v xml:space="preserve"> </v>
      </c>
      <c r="L121" s="12"/>
      <c r="M121" s="102" t="str">
        <f t="shared" si="3"/>
        <v xml:space="preserve"> </v>
      </c>
    </row>
    <row r="122" spans="1:13" ht="15.75" thickBot="1">
      <c r="A122" s="1" t="s">
        <v>383</v>
      </c>
      <c r="B122" s="1"/>
      <c r="C122" s="3"/>
      <c r="D122" s="68"/>
      <c r="E122" s="69"/>
      <c r="F122" s="69"/>
      <c r="G122" s="69"/>
      <c r="H122" s="69"/>
      <c r="I122" s="69"/>
      <c r="J122" s="70"/>
      <c r="K122" s="71" t="str">
        <f t="shared" si="4"/>
        <v xml:space="preserve"> </v>
      </c>
      <c r="L122" s="12"/>
      <c r="M122" s="102" t="str">
        <f t="shared" si="3"/>
        <v xml:space="preserve"> </v>
      </c>
    </row>
    <row r="123" spans="1:13" ht="15.75" thickTop="1"/>
  </sheetData>
  <sheetProtection algorithmName="SHA-512" hashValue="uY2eBnlr/xbTlOrvY72PzTS5zA45Rrs6rFE2+eEdJgyAAeWGWUt8z+2+UsErvSNcVnUZMuOor7mhOdEx2Qoh2A==" saltValue="ZoIWOQEKVYII3JwualB5gQ==" spinCount="100000" sheet="1" objects="1" scenarios="1"/>
  <mergeCells count="9">
    <mergeCell ref="I15:J15"/>
    <mergeCell ref="I16:J16"/>
    <mergeCell ref="D20:J20"/>
    <mergeCell ref="A1:K2"/>
    <mergeCell ref="A3:K3"/>
    <mergeCell ref="B5:K5"/>
    <mergeCell ref="B6:K6"/>
    <mergeCell ref="B7:K7"/>
    <mergeCell ref="B10:K10"/>
  </mergeCells>
  <phoneticPr fontId="39" type="noConversion"/>
  <dataValidations disablePrompts="1" count="6">
    <dataValidation type="decimal" operator="greaterThan" allowBlank="1" showInputMessage="1" showErrorMessage="1" errorTitle="Error" error="Should be a number &gt; 0" sqref="B11" xr:uid="{00000000-0002-0000-0400-000000000000}">
      <formula1>0</formula1>
    </dataValidation>
    <dataValidation type="custom" allowBlank="1" showInputMessage="1" showErrorMessage="1" errorTitle="Needs a number" error="Has to be a number. Please convert your scale to numeric values" sqref="B15:B17" xr:uid="{00000000-0002-0000-0400-000001000000}">
      <formula1>ISNUMBER(B15)</formula1>
    </dataValidation>
    <dataValidation type="whole" allowBlank="1" showInputMessage="1" showErrorMessage="1" errorTitle="Need a number" error="Need a number between 10 and 100_x000a__x000a_*Note: do not provide the % changing the formatting of the cell" sqref="D24:J122" xr:uid="{00000000-0002-0000-0400-000002000000}">
      <formula1>10</formula1>
      <formula2>100</formula2>
    </dataValidation>
    <dataValidation type="decimal" allowBlank="1" showInputMessage="1" showErrorMessage="1" errorTitle="Need a number on the grade scale" error="The grade needs to be a number contained in the grade scale specified above." sqref="C24:C122" xr:uid="{00000000-0002-0000-0400-000003000000}">
      <formula1>MIN($B$15:$B$17)</formula1>
      <formula2>MAX($B$15:$B$17)</formula2>
    </dataValidation>
    <dataValidation type="custom" allowBlank="1" showInputMessage="1" showErrorMessage="1" errorTitle="Need a number" error="Needs to be a number" sqref="B24:B122" xr:uid="{00000000-0002-0000-0400-000004000000}">
      <formula1>ISNUMBER(B24)</formula1>
    </dataValidation>
    <dataValidation type="decimal" operator="greaterThan" allowBlank="1" showInputMessage="1" showErrorMessage="1" errorTitle="Error" error="The total minimum required credits should be a number &gt; 0" sqref="B12" xr:uid="{00000000-0002-0000-0400-000005000000}">
      <formula1>0</formula1>
    </dataValidation>
  </dataValidations>
  <pageMargins left="0.7" right="0.7" top="0.75" bottom="0.75" header="0.3" footer="0.3"/>
  <extLst>
    <ext xmlns:x14="http://schemas.microsoft.com/office/spreadsheetml/2009/9/main" uri="{CCE6A557-97BC-4b89-ADB6-D9C93CAAB3DF}">
      <x14:dataValidations xmlns:xm="http://schemas.microsoft.com/office/excel/2006/main" disablePrompts="1" count="1">
        <x14:dataValidation type="list" allowBlank="1" showInputMessage="1" showErrorMessage="1" promptTitle="Select from drop down menu" xr:uid="{00000000-0002-0000-0400-000006000000}">
          <x14:formula1>
            <xm:f>'\Users\mbba\Dropbox\Arbejde\Undervisning\MScIEM\Optag\O:\AUS\Public\adm-aus-mscadmissions\MSc\Templates for Supporting Documents\MSC SOP\Template\[Mechanical Engineering Spring 2021.xlsx]Countries'!#REF!</xm:f>
          </x14:formula1>
          <xm:sqref>B6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2:D16"/>
  <sheetViews>
    <sheetView workbookViewId="0"/>
  </sheetViews>
  <sheetFormatPr defaultColWidth="8.85546875" defaultRowHeight="15"/>
  <cols>
    <col min="1" max="1" width="31.140625" bestFit="1" customWidth="1"/>
    <col min="2" max="2" width="107.42578125" bestFit="1" customWidth="1"/>
  </cols>
  <sheetData>
    <row r="2" spans="1:4">
      <c r="A2" s="2" t="s">
        <v>266</v>
      </c>
      <c r="B2" s="1" t="s">
        <v>394</v>
      </c>
    </row>
    <row r="4" spans="1:4">
      <c r="A4" s="2" t="s">
        <v>267</v>
      </c>
    </row>
    <row r="5" spans="1:4">
      <c r="A5" s="13" t="s">
        <v>268</v>
      </c>
      <c r="B5" s="1" t="s">
        <v>4</v>
      </c>
      <c r="D5" t="s">
        <v>393</v>
      </c>
    </row>
    <row r="6" spans="1:4">
      <c r="A6" s="13" t="s">
        <v>269</v>
      </c>
      <c r="B6" s="1" t="s">
        <v>395</v>
      </c>
    </row>
    <row r="7" spans="1:4">
      <c r="A7" s="13" t="s">
        <v>270</v>
      </c>
      <c r="B7" s="1" t="s">
        <v>396</v>
      </c>
    </row>
    <row r="8" spans="1:4">
      <c r="A8" s="13" t="s">
        <v>271</v>
      </c>
      <c r="B8" s="1" t="s">
        <v>263</v>
      </c>
    </row>
    <row r="9" spans="1:4">
      <c r="A9" s="13" t="s">
        <v>272</v>
      </c>
      <c r="B9" s="1" t="s">
        <v>397</v>
      </c>
    </row>
    <row r="10" spans="1:4">
      <c r="A10" s="13" t="s">
        <v>273</v>
      </c>
      <c r="B10" s="1" t="s">
        <v>398</v>
      </c>
    </row>
    <row r="11" spans="1:4">
      <c r="A11" s="13" t="s">
        <v>274</v>
      </c>
      <c r="B11" s="1" t="s">
        <v>399</v>
      </c>
    </row>
    <row r="13" spans="1:4" ht="15.75" thickBot="1"/>
    <row r="14" spans="1:4" ht="15.75" thickBot="1">
      <c r="A14" s="14" t="s">
        <v>275</v>
      </c>
      <c r="B14" t="s">
        <v>388</v>
      </c>
    </row>
    <row r="16" spans="1:4">
      <c r="A16" s="24" t="s">
        <v>265</v>
      </c>
      <c r="B16" t="s">
        <v>384</v>
      </c>
    </row>
  </sheetData>
  <sheetProtection algorithmName="SHA-512" hashValue="kpXET/q8+OujqF0ftnkN2eDP++7z3OyR2aQ5y4pMt2Uel15NT8yLplituXGa87j9gYtJ0q8Fb2k0HedgUbOwQw==" saltValue="RzTDDEhqYLj2y2AdWLB9qQ==" spinCount="100000" sheet="1" objects="1" scenarios="1" selectLockedCells="1" selectUnlockedCells="1"/>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J250"/>
  <sheetViews>
    <sheetView topLeftCell="A4" zoomScaleNormal="100" workbookViewId="0">
      <selection activeCell="H6" sqref="H6"/>
    </sheetView>
  </sheetViews>
  <sheetFormatPr defaultColWidth="9.140625" defaultRowHeight="15"/>
  <cols>
    <col min="2" max="2" width="53.42578125" bestFit="1" customWidth="1"/>
  </cols>
  <sheetData>
    <row r="1" spans="1:4">
      <c r="B1" s="27" t="s">
        <v>400</v>
      </c>
      <c r="C1">
        <f>COUNTIF(D2:D250,"?*")</f>
        <v>249</v>
      </c>
    </row>
    <row r="2" spans="1:4">
      <c r="A2">
        <f>IF(ISNUMBER(FIND(GPA!$B$7,B2:B250)),MAX(A$1:$A1)+1,0)</f>
        <v>1</v>
      </c>
      <c r="B2" t="s">
        <v>5</v>
      </c>
      <c r="C2" t="str">
        <f ca="1">OFFSET($D$2,,,COUNTIF($D$2:$D$250,"?*"))</f>
        <v>AD - Andorra</v>
      </c>
      <c r="D2" t="str">
        <f>IFERROR(VLOOKUP(ROWS($D$2:D2),$A$2:$B$250,2,0),"")</f>
        <v>AD - Andorra</v>
      </c>
    </row>
    <row r="3" spans="1:4">
      <c r="A3">
        <f>IF(ISNUMBER(FIND(GPA!$B$7,B3:B251)),MAX(A$1:$A2)+1,0)</f>
        <v>2</v>
      </c>
      <c r="B3" t="s">
        <v>6</v>
      </c>
      <c r="D3" t="str">
        <f>IFERROR(VLOOKUP(ROWS($D$2:D3),$A$2:$B$250,2,0),"")</f>
        <v>AE - United Arab Emirates</v>
      </c>
    </row>
    <row r="4" spans="1:4">
      <c r="A4">
        <f>IF(ISNUMBER(FIND(GPA!$B$7,B4:B252)),MAX(A$1:$A3)+1,0)</f>
        <v>3</v>
      </c>
      <c r="B4" t="s">
        <v>7</v>
      </c>
      <c r="D4" t="str">
        <f>IFERROR(VLOOKUP(ROWS($D$2:D4),$A$2:$B$250,2,0),"")</f>
        <v>AF - Afghanistan</v>
      </c>
    </row>
    <row r="5" spans="1:4">
      <c r="A5">
        <f>IF(ISNUMBER(FIND(GPA!$B$7,B5:B253)),MAX(A$1:$A4)+1,0)</f>
        <v>4</v>
      </c>
      <c r="B5" t="s">
        <v>8</v>
      </c>
      <c r="D5" t="str">
        <f>IFERROR(VLOOKUP(ROWS($D$2:D5),$A$2:$B$250,2,0),"")</f>
        <v>AG - Antigua and Barbuda</v>
      </c>
    </row>
    <row r="6" spans="1:4">
      <c r="A6">
        <f>IF(ISNUMBER(FIND(GPA!$B$7,B6:B254)),MAX(A$1:$A5)+1,0)</f>
        <v>5</v>
      </c>
      <c r="B6" t="s">
        <v>9</v>
      </c>
      <c r="D6" t="str">
        <f>IFERROR(VLOOKUP(ROWS($D$2:D6),$A$2:$B$250,2,0),"")</f>
        <v>AI - Anguilla</v>
      </c>
    </row>
    <row r="7" spans="1:4">
      <c r="A7">
        <f>IF(ISNUMBER(FIND(GPA!$B$7,B7:B255)),MAX(A$1:$A6)+1,0)</f>
        <v>6</v>
      </c>
      <c r="B7" t="s">
        <v>10</v>
      </c>
      <c r="D7" t="str">
        <f>IFERROR(VLOOKUP(ROWS($D$2:D7),$A$2:$B$250,2,0),"")</f>
        <v>AL - Albania</v>
      </c>
    </row>
    <row r="8" spans="1:4">
      <c r="A8">
        <f>IF(ISNUMBER(FIND(GPA!$B$7,B8:B256)),MAX(A$1:$A7)+1,0)</f>
        <v>7</v>
      </c>
      <c r="B8" t="s">
        <v>11</v>
      </c>
      <c r="D8" t="str">
        <f>IFERROR(VLOOKUP(ROWS($D$2:D8),$A$2:$B$250,2,0),"")</f>
        <v>AM - Armenia</v>
      </c>
    </row>
    <row r="9" spans="1:4">
      <c r="A9">
        <f>IF(ISNUMBER(FIND(GPA!$B$7,B9:B257)),MAX(A$1:$A8)+1,0)</f>
        <v>8</v>
      </c>
      <c r="B9" t="s">
        <v>12</v>
      </c>
      <c r="D9" t="str">
        <f>IFERROR(VLOOKUP(ROWS($D$2:D9),$A$2:$B$250,2,0),"")</f>
        <v>AO - Angola</v>
      </c>
    </row>
    <row r="10" spans="1:4">
      <c r="A10">
        <f>IF(ISNUMBER(FIND(GPA!$B$7,B10:B258)),MAX(A$1:$A9)+1,0)</f>
        <v>9</v>
      </c>
      <c r="B10" t="s">
        <v>13</v>
      </c>
      <c r="D10" t="str">
        <f>IFERROR(VLOOKUP(ROWS($D$2:D10),$A$2:$B$250,2,0),"")</f>
        <v>AQ - Antarctica</v>
      </c>
    </row>
    <row r="11" spans="1:4">
      <c r="A11">
        <f>IF(ISNUMBER(FIND(GPA!$B$7,B11:B259)),MAX(A$1:$A10)+1,0)</f>
        <v>10</v>
      </c>
      <c r="B11" t="s">
        <v>14</v>
      </c>
      <c r="D11" t="str">
        <f>IFERROR(VLOOKUP(ROWS($D$2:D11),$A$2:$B$250,2,0),"")</f>
        <v>AR - Argentina</v>
      </c>
    </row>
    <row r="12" spans="1:4">
      <c r="A12">
        <f>IF(ISNUMBER(FIND(GPA!$B$7,B12:B260)),MAX(A$1:$A11)+1,0)</f>
        <v>11</v>
      </c>
      <c r="B12" t="s">
        <v>15</v>
      </c>
      <c r="D12" t="str">
        <f>IFERROR(VLOOKUP(ROWS($D$2:D12),$A$2:$B$250,2,0),"")</f>
        <v>AS - American Samoa</v>
      </c>
    </row>
    <row r="13" spans="1:4">
      <c r="A13">
        <f>IF(ISNUMBER(FIND(GPA!$B$7,B13:B261)),MAX(A$1:$A12)+1,0)</f>
        <v>12</v>
      </c>
      <c r="B13" t="s">
        <v>16</v>
      </c>
      <c r="D13" t="str">
        <f>IFERROR(VLOOKUP(ROWS($D$2:D13),$A$2:$B$250,2,0),"")</f>
        <v>AT - Austria</v>
      </c>
    </row>
    <row r="14" spans="1:4">
      <c r="A14">
        <f>IF(ISNUMBER(FIND(GPA!$B$7,B14:B262)),MAX(A$1:$A13)+1,0)</f>
        <v>13</v>
      </c>
      <c r="B14" t="s">
        <v>17</v>
      </c>
      <c r="D14" t="str">
        <f>IFERROR(VLOOKUP(ROWS($D$2:D14),$A$2:$B$250,2,0),"")</f>
        <v>AU - Australia</v>
      </c>
    </row>
    <row r="15" spans="1:4">
      <c r="A15">
        <f>IF(ISNUMBER(FIND(GPA!$B$7,B15:B263)),MAX(A$1:$A14)+1,0)</f>
        <v>14</v>
      </c>
      <c r="B15" t="s">
        <v>18</v>
      </c>
      <c r="D15" t="str">
        <f>IFERROR(VLOOKUP(ROWS($D$2:D15),$A$2:$B$250,2,0),"")</f>
        <v>AW - Aruba</v>
      </c>
    </row>
    <row r="16" spans="1:4">
      <c r="A16">
        <f>IF(ISNUMBER(FIND(GPA!$B$7,B16:B264)),MAX(A$1:$A15)+1,0)</f>
        <v>15</v>
      </c>
      <c r="B16" t="s">
        <v>19</v>
      </c>
      <c r="D16" t="str">
        <f>IFERROR(VLOOKUP(ROWS($D$2:D16),$A$2:$B$250,2,0),"")</f>
        <v>AX - Åland Islands</v>
      </c>
    </row>
    <row r="17" spans="1:10">
      <c r="A17">
        <f>IF(ISNUMBER(FIND(GPA!$B$7,B17:B265)),MAX(A$1:$A16)+1,0)</f>
        <v>16</v>
      </c>
      <c r="B17" t="s">
        <v>20</v>
      </c>
      <c r="D17" t="str">
        <f>IFERROR(VLOOKUP(ROWS($D$2:D17),$A$2:$B$250,2,0),"")</f>
        <v>AZ - Azerbaijan</v>
      </c>
    </row>
    <row r="18" spans="1:10">
      <c r="A18">
        <f>IF(ISNUMBER(FIND(GPA!$B$7,B18:B266)),MAX(A$1:$A17)+1,0)</f>
        <v>17</v>
      </c>
      <c r="B18" t="s">
        <v>21</v>
      </c>
      <c r="D18" t="str">
        <f>IFERROR(VLOOKUP(ROWS($D$2:D18),$A$2:$B$250,2,0),"")</f>
        <v>BA - Bosnia and Herzegovina</v>
      </c>
      <c r="J18" t="s">
        <v>401</v>
      </c>
    </row>
    <row r="19" spans="1:10">
      <c r="A19">
        <f>IF(ISNUMBER(FIND(GPA!$B$7,B19:B267)),MAX(A$1:$A18)+1,0)</f>
        <v>18</v>
      </c>
      <c r="B19" t="s">
        <v>22</v>
      </c>
      <c r="D19" t="str">
        <f>IFERROR(VLOOKUP(ROWS($D$2:D19),$A$2:$B$250,2,0),"")</f>
        <v>BB - Barbados</v>
      </c>
      <c r="J19" t="s">
        <v>402</v>
      </c>
    </row>
    <row r="20" spans="1:10">
      <c r="A20">
        <f>IF(ISNUMBER(FIND(GPA!$B$7,B20:B268)),MAX(A$1:$A19)+1,0)</f>
        <v>19</v>
      </c>
      <c r="B20" t="s">
        <v>23</v>
      </c>
      <c r="D20" t="str">
        <f>IFERROR(VLOOKUP(ROWS($D$2:D20),$A$2:$B$250,2,0),"")</f>
        <v>BD - Bangladesh</v>
      </c>
    </row>
    <row r="21" spans="1:10">
      <c r="A21">
        <f>IF(ISNUMBER(FIND(GPA!$B$7,B21:B269)),MAX(A$1:$A20)+1,0)</f>
        <v>20</v>
      </c>
      <c r="B21" t="s">
        <v>24</v>
      </c>
      <c r="D21" t="str">
        <f>IFERROR(VLOOKUP(ROWS($D$2:D21),$A$2:$B$250,2,0),"")</f>
        <v>BE - Belgium</v>
      </c>
    </row>
    <row r="22" spans="1:10">
      <c r="A22">
        <f>IF(ISNUMBER(FIND(GPA!$B$7,B22:B270)),MAX(A$1:$A21)+1,0)</f>
        <v>21</v>
      </c>
      <c r="B22" t="s">
        <v>25</v>
      </c>
      <c r="D22" t="str">
        <f>IFERROR(VLOOKUP(ROWS($D$2:D22),$A$2:$B$250,2,0),"")</f>
        <v>BF - Burkina Faso</v>
      </c>
    </row>
    <row r="23" spans="1:10">
      <c r="A23">
        <f>IF(ISNUMBER(FIND(GPA!$B$7,B23:B271)),MAX(A$1:$A22)+1,0)</f>
        <v>22</v>
      </c>
      <c r="B23" t="s">
        <v>26</v>
      </c>
      <c r="D23" t="str">
        <f>IFERROR(VLOOKUP(ROWS($D$2:D23),$A$2:$B$250,2,0),"")</f>
        <v>BG - Bulgaria</v>
      </c>
    </row>
    <row r="24" spans="1:10">
      <c r="A24">
        <f>IF(ISNUMBER(FIND(GPA!$B$7,B24:B272)),MAX(A$1:$A23)+1,0)</f>
        <v>23</v>
      </c>
      <c r="B24" t="s">
        <v>27</v>
      </c>
      <c r="D24" t="str">
        <f>IFERROR(VLOOKUP(ROWS($D$2:D24),$A$2:$B$250,2,0),"")</f>
        <v>BH - Bahrain</v>
      </c>
    </row>
    <row r="25" spans="1:10">
      <c r="A25">
        <f>IF(ISNUMBER(FIND(GPA!$B$7,B25:B273)),MAX(A$1:$A24)+1,0)</f>
        <v>24</v>
      </c>
      <c r="B25" t="s">
        <v>28</v>
      </c>
      <c r="D25" t="str">
        <f>IFERROR(VLOOKUP(ROWS($D$2:D25),$A$2:$B$250,2,0),"")</f>
        <v>BI - Burundi</v>
      </c>
    </row>
    <row r="26" spans="1:10">
      <c r="A26">
        <f>IF(ISNUMBER(FIND(GPA!$B$7,B26:B274)),MAX(A$1:$A25)+1,0)</f>
        <v>25</v>
      </c>
      <c r="B26" t="s">
        <v>29</v>
      </c>
      <c r="D26" t="str">
        <f>IFERROR(VLOOKUP(ROWS($D$2:D26),$A$2:$B$250,2,0),"")</f>
        <v>BJ - Benin</v>
      </c>
    </row>
    <row r="27" spans="1:10">
      <c r="A27">
        <f>IF(ISNUMBER(FIND(GPA!$B$7,B27:B275)),MAX(A$1:$A26)+1,0)</f>
        <v>26</v>
      </c>
      <c r="B27" t="s">
        <v>30</v>
      </c>
      <c r="D27" t="str">
        <f>IFERROR(VLOOKUP(ROWS($D$2:D27),$A$2:$B$250,2,0),"")</f>
        <v>BL - Saint Barthélemy</v>
      </c>
    </row>
    <row r="28" spans="1:10">
      <c r="A28">
        <f>IF(ISNUMBER(FIND(GPA!$B$7,B28:B276)),MAX(A$1:$A27)+1,0)</f>
        <v>27</v>
      </c>
      <c r="B28" t="s">
        <v>31</v>
      </c>
      <c r="D28" t="str">
        <f>IFERROR(VLOOKUP(ROWS($D$2:D28),$A$2:$B$250,2,0),"")</f>
        <v>BM - Bermuda</v>
      </c>
    </row>
    <row r="29" spans="1:10">
      <c r="A29">
        <f>IF(ISNUMBER(FIND(GPA!$B$7,B29:B277)),MAX(A$1:$A28)+1,0)</f>
        <v>28</v>
      </c>
      <c r="B29" t="s">
        <v>32</v>
      </c>
      <c r="D29" t="str">
        <f>IFERROR(VLOOKUP(ROWS($D$2:D29),$A$2:$B$250,2,0),"")</f>
        <v>BN - Brunei Darussalam</v>
      </c>
    </row>
    <row r="30" spans="1:10">
      <c r="A30">
        <f>IF(ISNUMBER(FIND(GPA!$B$7,B30:B278)),MAX(A$1:$A29)+1,0)</f>
        <v>29</v>
      </c>
      <c r="B30" t="s">
        <v>33</v>
      </c>
      <c r="D30" t="str">
        <f>IFERROR(VLOOKUP(ROWS($D$2:D30),$A$2:$B$250,2,0),"")</f>
        <v>BO - Bolivia (Plurinational State of)</v>
      </c>
    </row>
    <row r="31" spans="1:10">
      <c r="A31">
        <f>IF(ISNUMBER(FIND(GPA!$B$7,B31:B279)),MAX(A$1:$A30)+1,0)</f>
        <v>30</v>
      </c>
      <c r="B31" t="s">
        <v>34</v>
      </c>
      <c r="D31" t="str">
        <f>IFERROR(VLOOKUP(ROWS($D$2:D31),$A$2:$B$250,2,0),"")</f>
        <v>BQ - Bonaire, Sint Eustatius and Saba</v>
      </c>
    </row>
    <row r="32" spans="1:10">
      <c r="A32">
        <f>IF(ISNUMBER(FIND(GPA!$B$7,B32:B280)),MAX(A$1:$A31)+1,0)</f>
        <v>31</v>
      </c>
      <c r="B32" t="s">
        <v>35</v>
      </c>
      <c r="D32" t="str">
        <f>IFERROR(VLOOKUP(ROWS($D$2:D32),$A$2:$B$250,2,0),"")</f>
        <v>BR - Brazil</v>
      </c>
    </row>
    <row r="33" spans="1:4">
      <c r="A33">
        <f>IF(ISNUMBER(FIND(GPA!$B$7,B33:B281)),MAX(A$1:$A32)+1,0)</f>
        <v>32</v>
      </c>
      <c r="B33" t="s">
        <v>36</v>
      </c>
      <c r="D33" t="str">
        <f>IFERROR(VLOOKUP(ROWS($D$2:D33),$A$2:$B$250,2,0),"")</f>
        <v>BS - Bahamas</v>
      </c>
    </row>
    <row r="34" spans="1:4">
      <c r="A34">
        <f>IF(ISNUMBER(FIND(GPA!$B$7,B34:B282)),MAX(A$1:$A33)+1,0)</f>
        <v>33</v>
      </c>
      <c r="B34" t="s">
        <v>37</v>
      </c>
      <c r="D34" t="str">
        <f>IFERROR(VLOOKUP(ROWS($D$2:D34),$A$2:$B$250,2,0),"")</f>
        <v>BT - Bhutan</v>
      </c>
    </row>
    <row r="35" spans="1:4">
      <c r="A35">
        <f>IF(ISNUMBER(FIND(GPA!$B$7,B35:B283)),MAX(A$1:$A34)+1,0)</f>
        <v>34</v>
      </c>
      <c r="B35" t="s">
        <v>38</v>
      </c>
      <c r="D35" t="str">
        <f>IFERROR(VLOOKUP(ROWS($D$2:D35),$A$2:$B$250,2,0),"")</f>
        <v>BV - Bouvet Island</v>
      </c>
    </row>
    <row r="36" spans="1:4">
      <c r="A36">
        <f>IF(ISNUMBER(FIND(GPA!$B$7,B36:B284)),MAX(A$1:$A35)+1,0)</f>
        <v>35</v>
      </c>
      <c r="B36" t="s">
        <v>39</v>
      </c>
      <c r="D36" t="str">
        <f>IFERROR(VLOOKUP(ROWS($D$2:D36),$A$2:$B$250,2,0),"")</f>
        <v>BW - Botswana</v>
      </c>
    </row>
    <row r="37" spans="1:4">
      <c r="A37">
        <f>IF(ISNUMBER(FIND(GPA!$B$7,B37:B285)),MAX(A$1:$A36)+1,0)</f>
        <v>36</v>
      </c>
      <c r="B37" t="s">
        <v>40</v>
      </c>
      <c r="D37" t="str">
        <f>IFERROR(VLOOKUP(ROWS($D$2:D37),$A$2:$B$250,2,0),"")</f>
        <v>BY - Belarus</v>
      </c>
    </row>
    <row r="38" spans="1:4">
      <c r="A38">
        <f>IF(ISNUMBER(FIND(GPA!$B$7,B38:B286)),MAX(A$1:$A37)+1,0)</f>
        <v>37</v>
      </c>
      <c r="B38" t="s">
        <v>41</v>
      </c>
      <c r="D38" t="str">
        <f>IFERROR(VLOOKUP(ROWS($D$2:D38),$A$2:$B$250,2,0),"")</f>
        <v>BZ - Belize</v>
      </c>
    </row>
    <row r="39" spans="1:4">
      <c r="A39">
        <f>IF(ISNUMBER(FIND(GPA!$B$7,B39:B287)),MAX(A$1:$A38)+1,0)</f>
        <v>38</v>
      </c>
      <c r="B39" t="s">
        <v>42</v>
      </c>
      <c r="D39" t="str">
        <f>IFERROR(VLOOKUP(ROWS($D$2:D39),$A$2:$B$250,2,0),"")</f>
        <v>CA - Canada</v>
      </c>
    </row>
    <row r="40" spans="1:4">
      <c r="A40">
        <f>IF(ISNUMBER(FIND(GPA!$B$7,B40:B288)),MAX(A$1:$A39)+1,0)</f>
        <v>39</v>
      </c>
      <c r="B40" t="s">
        <v>43</v>
      </c>
      <c r="D40" t="str">
        <f>IFERROR(VLOOKUP(ROWS($D$2:D40),$A$2:$B$250,2,0),"")</f>
        <v>CC - Cocos (Keeling) Islands</v>
      </c>
    </row>
    <row r="41" spans="1:4">
      <c r="A41">
        <f>IF(ISNUMBER(FIND(GPA!$B$7,B41:B289)),MAX(A$1:$A40)+1,0)</f>
        <v>40</v>
      </c>
      <c r="B41" t="s">
        <v>44</v>
      </c>
      <c r="D41" t="str">
        <f>IFERROR(VLOOKUP(ROWS($D$2:D41),$A$2:$B$250,2,0),"")</f>
        <v>CD - Congo, Democratic Republic of the</v>
      </c>
    </row>
    <row r="42" spans="1:4">
      <c r="A42">
        <f>IF(ISNUMBER(FIND(GPA!$B$7,B42:B290)),MAX(A$1:$A41)+1,0)</f>
        <v>41</v>
      </c>
      <c r="B42" t="s">
        <v>45</v>
      </c>
      <c r="D42" t="str">
        <f>IFERROR(VLOOKUP(ROWS($D$2:D42),$A$2:$B$250,2,0),"")</f>
        <v>CF - Central African Republic</v>
      </c>
    </row>
    <row r="43" spans="1:4">
      <c r="A43">
        <f>IF(ISNUMBER(FIND(GPA!$B$7,B43:B291)),MAX(A$1:$A42)+1,0)</f>
        <v>42</v>
      </c>
      <c r="B43" t="s">
        <v>46</v>
      </c>
      <c r="D43" t="str">
        <f>IFERROR(VLOOKUP(ROWS($D$2:D43),$A$2:$B$250,2,0),"")</f>
        <v>CG - Congo</v>
      </c>
    </row>
    <row r="44" spans="1:4">
      <c r="A44">
        <f>IF(ISNUMBER(FIND(GPA!$B$7,B44:B292)),MAX(A$1:$A43)+1,0)</f>
        <v>43</v>
      </c>
      <c r="B44" t="s">
        <v>47</v>
      </c>
      <c r="D44" t="str">
        <f>IFERROR(VLOOKUP(ROWS($D$2:D44),$A$2:$B$250,2,0),"")</f>
        <v>CH - Switzerland</v>
      </c>
    </row>
    <row r="45" spans="1:4">
      <c r="A45">
        <f>IF(ISNUMBER(FIND(GPA!$B$7,B45:B293)),MAX(A$1:$A44)+1,0)</f>
        <v>44</v>
      </c>
      <c r="B45" t="s">
        <v>48</v>
      </c>
      <c r="D45" t="str">
        <f>IFERROR(VLOOKUP(ROWS($D$2:D45),$A$2:$B$250,2,0),"")</f>
        <v>CI - Côte d'Ivoire</v>
      </c>
    </row>
    <row r="46" spans="1:4">
      <c r="A46">
        <f>IF(ISNUMBER(FIND(GPA!$B$7,B46:B294)),MAX(A$1:$A45)+1,0)</f>
        <v>45</v>
      </c>
      <c r="B46" t="s">
        <v>49</v>
      </c>
      <c r="D46" t="str">
        <f>IFERROR(VLOOKUP(ROWS($D$2:D46),$A$2:$B$250,2,0),"")</f>
        <v>CK - Cook Islands</v>
      </c>
    </row>
    <row r="47" spans="1:4">
      <c r="A47">
        <f>IF(ISNUMBER(FIND(GPA!$B$7,B47:B295)),MAX(A$1:$A46)+1,0)</f>
        <v>46</v>
      </c>
      <c r="B47" t="s">
        <v>50</v>
      </c>
      <c r="D47" t="str">
        <f>IFERROR(VLOOKUP(ROWS($D$2:D47),$A$2:$B$250,2,0),"")</f>
        <v>CL - Chile</v>
      </c>
    </row>
    <row r="48" spans="1:4">
      <c r="A48">
        <f>IF(ISNUMBER(FIND(GPA!$B$7,B48:B296)),MAX(A$1:$A47)+1,0)</f>
        <v>47</v>
      </c>
      <c r="B48" t="s">
        <v>51</v>
      </c>
      <c r="D48" t="str">
        <f>IFERROR(VLOOKUP(ROWS($D$2:D48),$A$2:$B$250,2,0),"")</f>
        <v>CM - Cameroon</v>
      </c>
    </row>
    <row r="49" spans="1:4">
      <c r="A49">
        <f>IF(ISNUMBER(FIND(GPA!$B$7,B49:B297)),MAX(A$1:$A48)+1,0)</f>
        <v>48</v>
      </c>
      <c r="B49" t="s">
        <v>52</v>
      </c>
      <c r="D49" t="str">
        <f>IFERROR(VLOOKUP(ROWS($D$2:D49),$A$2:$B$250,2,0),"")</f>
        <v>CN - China</v>
      </c>
    </row>
    <row r="50" spans="1:4">
      <c r="A50">
        <f>IF(ISNUMBER(FIND(GPA!$B$7,B50:B298)),MAX(A$1:$A49)+1,0)</f>
        <v>49</v>
      </c>
      <c r="B50" t="s">
        <v>53</v>
      </c>
      <c r="D50" t="str">
        <f>IFERROR(VLOOKUP(ROWS($D$2:D50),$A$2:$B$250,2,0),"")</f>
        <v>CO - Colombia</v>
      </c>
    </row>
    <row r="51" spans="1:4">
      <c r="A51">
        <f>IF(ISNUMBER(FIND(GPA!$B$7,B51:B299)),MAX(A$1:$A50)+1,0)</f>
        <v>50</v>
      </c>
      <c r="B51" t="s">
        <v>54</v>
      </c>
      <c r="D51" t="str">
        <f>IFERROR(VLOOKUP(ROWS($D$2:D51),$A$2:$B$250,2,0),"")</f>
        <v>CR - Costa Rica</v>
      </c>
    </row>
    <row r="52" spans="1:4">
      <c r="A52">
        <f>IF(ISNUMBER(FIND(GPA!$B$7,B52:B300)),MAX(A$1:$A51)+1,0)</f>
        <v>51</v>
      </c>
      <c r="B52" t="s">
        <v>55</v>
      </c>
      <c r="D52" t="str">
        <f>IFERROR(VLOOKUP(ROWS($D$2:D52),$A$2:$B$250,2,0),"")</f>
        <v>CU - Cuba</v>
      </c>
    </row>
    <row r="53" spans="1:4">
      <c r="A53">
        <f>IF(ISNUMBER(FIND(GPA!$B$7,B53:B301)),MAX(A$1:$A52)+1,0)</f>
        <v>52</v>
      </c>
      <c r="B53" t="s">
        <v>56</v>
      </c>
      <c r="D53" t="str">
        <f>IFERROR(VLOOKUP(ROWS($D$2:D53),$A$2:$B$250,2,0),"")</f>
        <v>CV - Cabo Verde</v>
      </c>
    </row>
    <row r="54" spans="1:4">
      <c r="A54">
        <f>IF(ISNUMBER(FIND(GPA!$B$7,B54:B302)),MAX(A$1:$A53)+1,0)</f>
        <v>53</v>
      </c>
      <c r="B54" t="s">
        <v>57</v>
      </c>
      <c r="D54" t="str">
        <f>IFERROR(VLOOKUP(ROWS($D$2:D54),$A$2:$B$250,2,0),"")</f>
        <v>CW - Curaçao</v>
      </c>
    </row>
    <row r="55" spans="1:4">
      <c r="A55">
        <f>IF(ISNUMBER(FIND(GPA!$B$7,B55:B303)),MAX(A$1:$A54)+1,0)</f>
        <v>54</v>
      </c>
      <c r="B55" t="s">
        <v>58</v>
      </c>
      <c r="D55" t="str">
        <f>IFERROR(VLOOKUP(ROWS($D$2:D55),$A$2:$B$250,2,0),"")</f>
        <v>CX - Christmas Island</v>
      </c>
    </row>
    <row r="56" spans="1:4">
      <c r="A56">
        <f>IF(ISNUMBER(FIND(GPA!$B$7,B56:B304)),MAX(A$1:$A55)+1,0)</f>
        <v>55</v>
      </c>
      <c r="B56" t="s">
        <v>59</v>
      </c>
      <c r="D56" t="str">
        <f>IFERROR(VLOOKUP(ROWS($D$2:D56),$A$2:$B$250,2,0),"")</f>
        <v>CY - Cyprus</v>
      </c>
    </row>
    <row r="57" spans="1:4">
      <c r="A57">
        <f>IF(ISNUMBER(FIND(GPA!$B$7,B57:B305)),MAX(A$1:$A56)+1,0)</f>
        <v>56</v>
      </c>
      <c r="B57" t="s">
        <v>60</v>
      </c>
      <c r="D57" t="str">
        <f>IFERROR(VLOOKUP(ROWS($D$2:D57),$A$2:$B$250,2,0),"")</f>
        <v>CZ - Czechia</v>
      </c>
    </row>
    <row r="58" spans="1:4">
      <c r="A58">
        <f>IF(ISNUMBER(FIND(GPA!$B$7,B58:B306)),MAX(A$1:$A57)+1,0)</f>
        <v>57</v>
      </c>
      <c r="B58" t="s">
        <v>61</v>
      </c>
      <c r="D58" t="str">
        <f>IFERROR(VLOOKUP(ROWS($D$2:D58),$A$2:$B$250,2,0),"")</f>
        <v>DE - Germany</v>
      </c>
    </row>
    <row r="59" spans="1:4">
      <c r="A59">
        <f>IF(ISNUMBER(FIND(GPA!$B$7,B59:B307)),MAX(A$1:$A58)+1,0)</f>
        <v>58</v>
      </c>
      <c r="B59" t="s">
        <v>62</v>
      </c>
      <c r="D59" t="str">
        <f>IFERROR(VLOOKUP(ROWS($D$2:D59),$A$2:$B$250,2,0),"")</f>
        <v>DJ - Djibouti</v>
      </c>
    </row>
    <row r="60" spans="1:4">
      <c r="A60">
        <f>IF(ISNUMBER(FIND(GPA!$B$7,B60:B308)),MAX(A$1:$A59)+1,0)</f>
        <v>59</v>
      </c>
      <c r="B60" t="s">
        <v>63</v>
      </c>
      <c r="D60" t="str">
        <f>IFERROR(VLOOKUP(ROWS($D$2:D60),$A$2:$B$250,2,0),"")</f>
        <v>DK - Denmark</v>
      </c>
    </row>
    <row r="61" spans="1:4">
      <c r="A61">
        <f>IF(ISNUMBER(FIND(GPA!$B$7,B61:B309)),MAX(A$1:$A60)+1,0)</f>
        <v>60</v>
      </c>
      <c r="B61" t="s">
        <v>64</v>
      </c>
      <c r="D61" t="str">
        <f>IFERROR(VLOOKUP(ROWS($D$2:D61),$A$2:$B$250,2,0),"")</f>
        <v>DM - Dominica</v>
      </c>
    </row>
    <row r="62" spans="1:4">
      <c r="A62">
        <f>IF(ISNUMBER(FIND(GPA!$B$7,B62:B310)),MAX(A$1:$A61)+1,0)</f>
        <v>61</v>
      </c>
      <c r="B62" t="s">
        <v>65</v>
      </c>
      <c r="D62" t="str">
        <f>IFERROR(VLOOKUP(ROWS($D$2:D62),$A$2:$B$250,2,0),"")</f>
        <v>DO - Dominican Republic</v>
      </c>
    </row>
    <row r="63" spans="1:4">
      <c r="A63">
        <f>IF(ISNUMBER(FIND(GPA!$B$7,B63:B311)),MAX(A$1:$A62)+1,0)</f>
        <v>62</v>
      </c>
      <c r="B63" t="s">
        <v>66</v>
      </c>
      <c r="D63" t="str">
        <f>IFERROR(VLOOKUP(ROWS($D$2:D63),$A$2:$B$250,2,0),"")</f>
        <v>DZ - Algeria</v>
      </c>
    </row>
    <row r="64" spans="1:4">
      <c r="A64">
        <f>IF(ISNUMBER(FIND(GPA!$B$7,B64:B312)),MAX(A$1:$A63)+1,0)</f>
        <v>63</v>
      </c>
      <c r="B64" t="s">
        <v>67</v>
      </c>
      <c r="D64" t="str">
        <f>IFERROR(VLOOKUP(ROWS($D$2:D64),$A$2:$B$250,2,0),"")</f>
        <v>EC - Ecuador</v>
      </c>
    </row>
    <row r="65" spans="1:4">
      <c r="A65">
        <f>IF(ISNUMBER(FIND(GPA!$B$7,B65:B313)),MAX(A$1:$A64)+1,0)</f>
        <v>64</v>
      </c>
      <c r="B65" t="s">
        <v>68</v>
      </c>
      <c r="D65" t="str">
        <f>IFERROR(VLOOKUP(ROWS($D$2:D65),$A$2:$B$250,2,0),"")</f>
        <v>EE - Estonia</v>
      </c>
    </row>
    <row r="66" spans="1:4">
      <c r="A66">
        <f>IF(ISNUMBER(FIND(GPA!$B$7,B66:B314)),MAX(A$1:$A65)+1,0)</f>
        <v>65</v>
      </c>
      <c r="B66" t="s">
        <v>69</v>
      </c>
      <c r="D66" t="str">
        <f>IFERROR(VLOOKUP(ROWS($D$2:D66),$A$2:$B$250,2,0),"")</f>
        <v>EG - Egypt</v>
      </c>
    </row>
    <row r="67" spans="1:4">
      <c r="A67">
        <f>IF(ISNUMBER(FIND(GPA!$B$7,B67:B315)),MAX(A$1:$A66)+1,0)</f>
        <v>66</v>
      </c>
      <c r="B67" t="s">
        <v>70</v>
      </c>
      <c r="D67" t="str">
        <f>IFERROR(VLOOKUP(ROWS($D$2:D67),$A$2:$B$250,2,0),"")</f>
        <v>EH - Western Sahara</v>
      </c>
    </row>
    <row r="68" spans="1:4">
      <c r="A68">
        <f>IF(ISNUMBER(FIND(GPA!$B$7,B68:B316)),MAX(A$1:$A67)+1,0)</f>
        <v>67</v>
      </c>
      <c r="B68" t="s">
        <v>71</v>
      </c>
      <c r="D68" t="str">
        <f>IFERROR(VLOOKUP(ROWS($D$2:D68),$A$2:$B$250,2,0),"")</f>
        <v>ER - Eritrea</v>
      </c>
    </row>
    <row r="69" spans="1:4">
      <c r="A69">
        <f>IF(ISNUMBER(FIND(GPA!$B$7,B69:B317)),MAX(A$1:$A68)+1,0)</f>
        <v>68</v>
      </c>
      <c r="B69" t="s">
        <v>72</v>
      </c>
      <c r="D69" t="str">
        <f>IFERROR(VLOOKUP(ROWS($D$2:D69),$A$2:$B$250,2,0),"")</f>
        <v>ES - Spain</v>
      </c>
    </row>
    <row r="70" spans="1:4">
      <c r="A70">
        <f>IF(ISNUMBER(FIND(GPA!$B$7,B70:B318)),MAX(A$1:$A69)+1,0)</f>
        <v>69</v>
      </c>
      <c r="B70" t="s">
        <v>73</v>
      </c>
      <c r="D70" t="str">
        <f>IFERROR(VLOOKUP(ROWS($D$2:D70),$A$2:$B$250,2,0),"")</f>
        <v>ET - Ethiopia</v>
      </c>
    </row>
    <row r="71" spans="1:4">
      <c r="A71">
        <f>IF(ISNUMBER(FIND(GPA!$B$7,B71:B319)),MAX(A$1:$A70)+1,0)</f>
        <v>70</v>
      </c>
      <c r="B71" t="s">
        <v>74</v>
      </c>
      <c r="D71" t="str">
        <f>IFERROR(VLOOKUP(ROWS($D$2:D71),$A$2:$B$250,2,0),"")</f>
        <v>FI - Finland</v>
      </c>
    </row>
    <row r="72" spans="1:4">
      <c r="A72">
        <f>IF(ISNUMBER(FIND(GPA!$B$7,B72:B320)),MAX(A$1:$A71)+1,0)</f>
        <v>71</v>
      </c>
      <c r="B72" t="s">
        <v>75</v>
      </c>
      <c r="D72" t="str">
        <f>IFERROR(VLOOKUP(ROWS($D$2:D72),$A$2:$B$250,2,0),"")</f>
        <v>FJ - Fiji</v>
      </c>
    </row>
    <row r="73" spans="1:4">
      <c r="A73">
        <f>IF(ISNUMBER(FIND(GPA!$B$7,B73:B321)),MAX(A$1:$A72)+1,0)</f>
        <v>72</v>
      </c>
      <c r="B73" t="s">
        <v>76</v>
      </c>
      <c r="D73" t="str">
        <f>IFERROR(VLOOKUP(ROWS($D$2:D73),$A$2:$B$250,2,0),"")</f>
        <v>FK - Falkland Islands (Malvinas)</v>
      </c>
    </row>
    <row r="74" spans="1:4">
      <c r="A74">
        <f>IF(ISNUMBER(FIND(GPA!$B$7,B74:B322)),MAX(A$1:$A73)+1,0)</f>
        <v>73</v>
      </c>
      <c r="B74" t="s">
        <v>77</v>
      </c>
      <c r="D74" t="str">
        <f>IFERROR(VLOOKUP(ROWS($D$2:D74),$A$2:$B$250,2,0),"")</f>
        <v>FM - Micronesia (Federated States of)</v>
      </c>
    </row>
    <row r="75" spans="1:4">
      <c r="A75">
        <f>IF(ISNUMBER(FIND(GPA!$B$7,B75:B323)),MAX(A$1:$A74)+1,0)</f>
        <v>74</v>
      </c>
      <c r="B75" t="s">
        <v>78</v>
      </c>
      <c r="D75" t="str">
        <f>IFERROR(VLOOKUP(ROWS($D$2:D75),$A$2:$B$250,2,0),"")</f>
        <v>FO - Faroe Islands</v>
      </c>
    </row>
    <row r="76" spans="1:4">
      <c r="A76">
        <f>IF(ISNUMBER(FIND(GPA!$B$7,B76:B324)),MAX(A$1:$A75)+1,0)</f>
        <v>75</v>
      </c>
      <c r="B76" t="s">
        <v>79</v>
      </c>
      <c r="D76" t="str">
        <f>IFERROR(VLOOKUP(ROWS($D$2:D76),$A$2:$B$250,2,0),"")</f>
        <v>FR - France</v>
      </c>
    </row>
    <row r="77" spans="1:4">
      <c r="A77">
        <f>IF(ISNUMBER(FIND(GPA!$B$7,B77:B325)),MAX(A$1:$A76)+1,0)</f>
        <v>76</v>
      </c>
      <c r="B77" t="s">
        <v>80</v>
      </c>
      <c r="D77" t="str">
        <f>IFERROR(VLOOKUP(ROWS($D$2:D77),$A$2:$B$250,2,0),"")</f>
        <v>GA - Gabon</v>
      </c>
    </row>
    <row r="78" spans="1:4">
      <c r="A78">
        <f>IF(ISNUMBER(FIND(GPA!$B$7,B78:B326)),MAX(A$1:$A77)+1,0)</f>
        <v>77</v>
      </c>
      <c r="B78" t="s">
        <v>81</v>
      </c>
      <c r="D78" t="str">
        <f>IFERROR(VLOOKUP(ROWS($D$2:D78),$A$2:$B$250,2,0),"")</f>
        <v>GB - United Kingdom of Great Britain and Northern Ireland</v>
      </c>
    </row>
    <row r="79" spans="1:4">
      <c r="A79">
        <f>IF(ISNUMBER(FIND(GPA!$B$7,B79:B327)),MAX(A$1:$A78)+1,0)</f>
        <v>78</v>
      </c>
      <c r="B79" t="s">
        <v>82</v>
      </c>
      <c r="D79" t="str">
        <f>IFERROR(VLOOKUP(ROWS($D$2:D79),$A$2:$B$250,2,0),"")</f>
        <v>GD - Grenada</v>
      </c>
    </row>
    <row r="80" spans="1:4">
      <c r="A80">
        <f>IF(ISNUMBER(FIND(GPA!$B$7,B80:B328)),MAX(A$1:$A79)+1,0)</f>
        <v>79</v>
      </c>
      <c r="B80" t="s">
        <v>83</v>
      </c>
      <c r="D80" t="str">
        <f>IFERROR(VLOOKUP(ROWS($D$2:D80),$A$2:$B$250,2,0),"")</f>
        <v>GE - Georgia</v>
      </c>
    </row>
    <row r="81" spans="1:4">
      <c r="A81">
        <f>IF(ISNUMBER(FIND(GPA!$B$7,B81:B329)),MAX(A$1:$A80)+1,0)</f>
        <v>80</v>
      </c>
      <c r="B81" t="s">
        <v>84</v>
      </c>
      <c r="D81" t="str">
        <f>IFERROR(VLOOKUP(ROWS($D$2:D81),$A$2:$B$250,2,0),"")</f>
        <v>GF - French Guiana</v>
      </c>
    </row>
    <row r="82" spans="1:4">
      <c r="A82">
        <f>IF(ISNUMBER(FIND(GPA!$B$7,B82:B330)),MAX(A$1:$A81)+1,0)</f>
        <v>81</v>
      </c>
      <c r="B82" t="s">
        <v>85</v>
      </c>
      <c r="D82" t="str">
        <f>IFERROR(VLOOKUP(ROWS($D$2:D82),$A$2:$B$250,2,0),"")</f>
        <v>GG - Guernsey</v>
      </c>
    </row>
    <row r="83" spans="1:4">
      <c r="A83">
        <f>IF(ISNUMBER(FIND(GPA!$B$7,B83:B331)),MAX(A$1:$A82)+1,0)</f>
        <v>82</v>
      </c>
      <c r="B83" t="s">
        <v>86</v>
      </c>
      <c r="D83" t="str">
        <f>IFERROR(VLOOKUP(ROWS($D$2:D83),$A$2:$B$250,2,0),"")</f>
        <v>GH - Ghana</v>
      </c>
    </row>
    <row r="84" spans="1:4">
      <c r="A84">
        <f>IF(ISNUMBER(FIND(GPA!$B$7,B84:B332)),MAX(A$1:$A83)+1,0)</f>
        <v>83</v>
      </c>
      <c r="B84" t="s">
        <v>87</v>
      </c>
      <c r="D84" t="str">
        <f>IFERROR(VLOOKUP(ROWS($D$2:D84),$A$2:$B$250,2,0),"")</f>
        <v>GI - Gibraltar</v>
      </c>
    </row>
    <row r="85" spans="1:4">
      <c r="A85">
        <f>IF(ISNUMBER(FIND(GPA!$B$7,B85:B333)),MAX(A$1:$A84)+1,0)</f>
        <v>84</v>
      </c>
      <c r="B85" t="s">
        <v>88</v>
      </c>
      <c r="D85" t="str">
        <f>IFERROR(VLOOKUP(ROWS($D$2:D85),$A$2:$B$250,2,0),"")</f>
        <v>GL - Greenland</v>
      </c>
    </row>
    <row r="86" spans="1:4">
      <c r="A86">
        <f>IF(ISNUMBER(FIND(GPA!$B$7,B86:B334)),MAX(A$1:$A85)+1,0)</f>
        <v>85</v>
      </c>
      <c r="B86" t="s">
        <v>89</v>
      </c>
      <c r="D86" t="str">
        <f>IFERROR(VLOOKUP(ROWS($D$2:D86),$A$2:$B$250,2,0),"")</f>
        <v>GM - Gambia</v>
      </c>
    </row>
    <row r="87" spans="1:4">
      <c r="A87">
        <f>IF(ISNUMBER(FIND(GPA!$B$7,B87:B335)),MAX(A$1:$A86)+1,0)</f>
        <v>86</v>
      </c>
      <c r="B87" t="s">
        <v>90</v>
      </c>
      <c r="D87" t="str">
        <f>IFERROR(VLOOKUP(ROWS($D$2:D87),$A$2:$B$250,2,0),"")</f>
        <v>GN - Guinea</v>
      </c>
    </row>
    <row r="88" spans="1:4">
      <c r="A88">
        <f>IF(ISNUMBER(FIND(GPA!$B$7,B88:B336)),MAX(A$1:$A87)+1,0)</f>
        <v>87</v>
      </c>
      <c r="B88" t="s">
        <v>91</v>
      </c>
      <c r="D88" t="str">
        <f>IFERROR(VLOOKUP(ROWS($D$2:D88),$A$2:$B$250,2,0),"")</f>
        <v>GP - Guadeloupe</v>
      </c>
    </row>
    <row r="89" spans="1:4">
      <c r="A89">
        <f>IF(ISNUMBER(FIND(GPA!$B$7,B89:B337)),MAX(A$1:$A88)+1,0)</f>
        <v>88</v>
      </c>
      <c r="B89" t="s">
        <v>92</v>
      </c>
      <c r="D89" t="str">
        <f>IFERROR(VLOOKUP(ROWS($D$2:D89),$A$2:$B$250,2,0),"")</f>
        <v>GQ - Equatorial Guinea</v>
      </c>
    </row>
    <row r="90" spans="1:4">
      <c r="A90">
        <f>IF(ISNUMBER(FIND(GPA!$B$7,B90:B338)),MAX(A$1:$A89)+1,0)</f>
        <v>89</v>
      </c>
      <c r="B90" t="s">
        <v>93</v>
      </c>
      <c r="D90" t="str">
        <f>IFERROR(VLOOKUP(ROWS($D$2:D90),$A$2:$B$250,2,0),"")</f>
        <v>GR - Greece</v>
      </c>
    </row>
    <row r="91" spans="1:4">
      <c r="A91">
        <f>IF(ISNUMBER(FIND(GPA!$B$7,B91:B339)),MAX(A$1:$A90)+1,0)</f>
        <v>90</v>
      </c>
      <c r="B91" t="s">
        <v>94</v>
      </c>
      <c r="D91" t="str">
        <f>IFERROR(VLOOKUP(ROWS($D$2:D91),$A$2:$B$250,2,0),"")</f>
        <v>GS - South Georgia and the South Sandwich Islands</v>
      </c>
    </row>
    <row r="92" spans="1:4">
      <c r="A92">
        <f>IF(ISNUMBER(FIND(GPA!$B$7,B92:B340)),MAX(A$1:$A91)+1,0)</f>
        <v>91</v>
      </c>
      <c r="B92" t="s">
        <v>95</v>
      </c>
      <c r="D92" t="str">
        <f>IFERROR(VLOOKUP(ROWS($D$2:D92),$A$2:$B$250,2,0),"")</f>
        <v>GT - Guatemala</v>
      </c>
    </row>
    <row r="93" spans="1:4">
      <c r="A93">
        <f>IF(ISNUMBER(FIND(GPA!$B$7,B93:B341)),MAX(A$1:$A92)+1,0)</f>
        <v>92</v>
      </c>
      <c r="B93" t="s">
        <v>96</v>
      </c>
      <c r="D93" t="str">
        <f>IFERROR(VLOOKUP(ROWS($D$2:D93),$A$2:$B$250,2,0),"")</f>
        <v>GU - Guam</v>
      </c>
    </row>
    <row r="94" spans="1:4">
      <c r="A94">
        <f>IF(ISNUMBER(FIND(GPA!$B$7,B94:B342)),MAX(A$1:$A93)+1,0)</f>
        <v>93</v>
      </c>
      <c r="B94" t="s">
        <v>97</v>
      </c>
      <c r="D94" t="str">
        <f>IFERROR(VLOOKUP(ROWS($D$2:D94),$A$2:$B$250,2,0),"")</f>
        <v>GW - Guinea-Bissau</v>
      </c>
    </row>
    <row r="95" spans="1:4">
      <c r="A95">
        <f>IF(ISNUMBER(FIND(GPA!$B$7,B95:B343)),MAX(A$1:$A94)+1,0)</f>
        <v>94</v>
      </c>
      <c r="B95" t="s">
        <v>98</v>
      </c>
      <c r="D95" t="str">
        <f>IFERROR(VLOOKUP(ROWS($D$2:D95),$A$2:$B$250,2,0),"")</f>
        <v>GY - Guyana</v>
      </c>
    </row>
    <row r="96" spans="1:4">
      <c r="A96">
        <f>IF(ISNUMBER(FIND(GPA!$B$7,B96:B344)),MAX(A$1:$A95)+1,0)</f>
        <v>95</v>
      </c>
      <c r="B96" t="s">
        <v>99</v>
      </c>
      <c r="D96" t="str">
        <f>IFERROR(VLOOKUP(ROWS($D$2:D96),$A$2:$B$250,2,0),"")</f>
        <v>HK - Hong Kong</v>
      </c>
    </row>
    <row r="97" spans="1:4">
      <c r="A97">
        <f>IF(ISNUMBER(FIND(GPA!$B$7,B97:B345)),MAX(A$1:$A96)+1,0)</f>
        <v>96</v>
      </c>
      <c r="B97" t="s">
        <v>100</v>
      </c>
      <c r="D97" t="str">
        <f>IFERROR(VLOOKUP(ROWS($D$2:D97),$A$2:$B$250,2,0),"")</f>
        <v>HM - Heard Island and McDonald Islands</v>
      </c>
    </row>
    <row r="98" spans="1:4">
      <c r="A98">
        <f>IF(ISNUMBER(FIND(GPA!$B$7,B98:B346)),MAX(A$1:$A97)+1,0)</f>
        <v>97</v>
      </c>
      <c r="B98" t="s">
        <v>101</v>
      </c>
      <c r="D98" t="str">
        <f>IFERROR(VLOOKUP(ROWS($D$2:D98),$A$2:$B$250,2,0),"")</f>
        <v>HN - Honduras</v>
      </c>
    </row>
    <row r="99" spans="1:4">
      <c r="A99">
        <f>IF(ISNUMBER(FIND(GPA!$B$7,B99:B347)),MAX(A$1:$A98)+1,0)</f>
        <v>98</v>
      </c>
      <c r="B99" t="s">
        <v>102</v>
      </c>
      <c r="D99" t="str">
        <f>IFERROR(VLOOKUP(ROWS($D$2:D99),$A$2:$B$250,2,0),"")</f>
        <v>HR - Croatia</v>
      </c>
    </row>
    <row r="100" spans="1:4">
      <c r="A100">
        <f>IF(ISNUMBER(FIND(GPA!$B$7,B100:B348)),MAX(A$1:$A99)+1,0)</f>
        <v>99</v>
      </c>
      <c r="B100" t="s">
        <v>103</v>
      </c>
      <c r="D100" t="str">
        <f>IFERROR(VLOOKUP(ROWS($D$2:D100),$A$2:$B$250,2,0),"")</f>
        <v>HT - Haiti</v>
      </c>
    </row>
    <row r="101" spans="1:4">
      <c r="A101">
        <f>IF(ISNUMBER(FIND(GPA!$B$7,B101:B349)),MAX(A$1:$A100)+1,0)</f>
        <v>100</v>
      </c>
      <c r="B101" t="s">
        <v>104</v>
      </c>
      <c r="D101" t="str">
        <f>IFERROR(VLOOKUP(ROWS($D$2:D101),$A$2:$B$250,2,0),"")</f>
        <v>HU - Hungary</v>
      </c>
    </row>
    <row r="102" spans="1:4">
      <c r="A102">
        <f>IF(ISNUMBER(FIND(GPA!$B$7,B102:B350)),MAX(A$1:$A101)+1,0)</f>
        <v>101</v>
      </c>
      <c r="B102" t="s">
        <v>105</v>
      </c>
      <c r="D102" t="str">
        <f>IFERROR(VLOOKUP(ROWS($D$2:D102),$A$2:$B$250,2,0),"")</f>
        <v>ID - Indonesia</v>
      </c>
    </row>
    <row r="103" spans="1:4">
      <c r="A103">
        <f>IF(ISNUMBER(FIND(GPA!$B$7,B103:B351)),MAX(A$1:$A102)+1,0)</f>
        <v>102</v>
      </c>
      <c r="B103" t="s">
        <v>106</v>
      </c>
      <c r="D103" t="str">
        <f>IFERROR(VLOOKUP(ROWS($D$2:D103),$A$2:$B$250,2,0),"")</f>
        <v>IE - Ireland</v>
      </c>
    </row>
    <row r="104" spans="1:4">
      <c r="A104">
        <f>IF(ISNUMBER(FIND(GPA!$B$7,B104:B352)),MAX(A$1:$A103)+1,0)</f>
        <v>103</v>
      </c>
      <c r="B104" t="s">
        <v>107</v>
      </c>
      <c r="D104" t="str">
        <f>IFERROR(VLOOKUP(ROWS($D$2:D104),$A$2:$B$250,2,0),"")</f>
        <v>IL - Israel</v>
      </c>
    </row>
    <row r="105" spans="1:4">
      <c r="A105">
        <f>IF(ISNUMBER(FIND(GPA!$B$7,B105:B353)),MAX(A$1:$A104)+1,0)</f>
        <v>104</v>
      </c>
      <c r="B105" t="s">
        <v>108</v>
      </c>
      <c r="D105" t="str">
        <f>IFERROR(VLOOKUP(ROWS($D$2:D105),$A$2:$B$250,2,0),"")</f>
        <v>IM - Isle of Man</v>
      </c>
    </row>
    <row r="106" spans="1:4">
      <c r="A106">
        <f>IF(ISNUMBER(FIND(GPA!$B$7,B106:B354)),MAX(A$1:$A105)+1,0)</f>
        <v>105</v>
      </c>
      <c r="B106" t="s">
        <v>109</v>
      </c>
      <c r="D106" t="str">
        <f>IFERROR(VLOOKUP(ROWS($D$2:D106),$A$2:$B$250,2,0),"")</f>
        <v>IN - India</v>
      </c>
    </row>
    <row r="107" spans="1:4">
      <c r="A107">
        <f>IF(ISNUMBER(FIND(GPA!$B$7,B107:B355)),MAX(A$1:$A106)+1,0)</f>
        <v>106</v>
      </c>
      <c r="B107" t="s">
        <v>110</v>
      </c>
      <c r="D107" t="str">
        <f>IFERROR(VLOOKUP(ROWS($D$2:D107),$A$2:$B$250,2,0),"")</f>
        <v>IO - British Indian Ocean Territory</v>
      </c>
    </row>
    <row r="108" spans="1:4">
      <c r="A108">
        <f>IF(ISNUMBER(FIND(GPA!$B$7,B108:B356)),MAX(A$1:$A107)+1,0)</f>
        <v>107</v>
      </c>
      <c r="B108" t="s">
        <v>111</v>
      </c>
      <c r="D108" t="str">
        <f>IFERROR(VLOOKUP(ROWS($D$2:D108),$A$2:$B$250,2,0),"")</f>
        <v>IQ - Iraq</v>
      </c>
    </row>
    <row r="109" spans="1:4">
      <c r="A109">
        <f>IF(ISNUMBER(FIND(GPA!$B$7,B109:B357)),MAX(A$1:$A108)+1,0)</f>
        <v>108</v>
      </c>
      <c r="B109" t="s">
        <v>112</v>
      </c>
      <c r="D109" t="str">
        <f>IFERROR(VLOOKUP(ROWS($D$2:D109),$A$2:$B$250,2,0),"")</f>
        <v>IR - Iran (Islamic Republic of)</v>
      </c>
    </row>
    <row r="110" spans="1:4">
      <c r="A110">
        <f>IF(ISNUMBER(FIND(GPA!$B$7,B110:B358)),MAX(A$1:$A109)+1,0)</f>
        <v>109</v>
      </c>
      <c r="B110" t="s">
        <v>113</v>
      </c>
      <c r="D110" t="str">
        <f>IFERROR(VLOOKUP(ROWS($D$2:D110),$A$2:$B$250,2,0),"")</f>
        <v>IS - Iceland</v>
      </c>
    </row>
    <row r="111" spans="1:4">
      <c r="A111">
        <f>IF(ISNUMBER(FIND(GPA!$B$7,B111:B359)),MAX(A$1:$A110)+1,0)</f>
        <v>110</v>
      </c>
      <c r="B111" t="s">
        <v>114</v>
      </c>
      <c r="D111" t="str">
        <f>IFERROR(VLOOKUP(ROWS($D$2:D111),$A$2:$B$250,2,0),"")</f>
        <v>IT - Italy</v>
      </c>
    </row>
    <row r="112" spans="1:4">
      <c r="A112">
        <f>IF(ISNUMBER(FIND(GPA!$B$7,B112:B360)),MAX(A$1:$A111)+1,0)</f>
        <v>111</v>
      </c>
      <c r="B112" t="s">
        <v>115</v>
      </c>
      <c r="D112" t="str">
        <f>IFERROR(VLOOKUP(ROWS($D$2:D112),$A$2:$B$250,2,0),"")</f>
        <v>JE - Jersey</v>
      </c>
    </row>
    <row r="113" spans="1:4">
      <c r="A113">
        <f>IF(ISNUMBER(FIND(GPA!$B$7,B113:B361)),MAX(A$1:$A112)+1,0)</f>
        <v>112</v>
      </c>
      <c r="B113" t="s">
        <v>116</v>
      </c>
      <c r="D113" t="str">
        <f>IFERROR(VLOOKUP(ROWS($D$2:D113),$A$2:$B$250,2,0),"")</f>
        <v>JM - Jamaica</v>
      </c>
    </row>
    <row r="114" spans="1:4">
      <c r="A114">
        <f>IF(ISNUMBER(FIND(GPA!$B$7,B114:B362)),MAX(A$1:$A113)+1,0)</f>
        <v>113</v>
      </c>
      <c r="B114" t="s">
        <v>117</v>
      </c>
      <c r="D114" t="str">
        <f>IFERROR(VLOOKUP(ROWS($D$2:D114),$A$2:$B$250,2,0),"")</f>
        <v>JO - Jordan</v>
      </c>
    </row>
    <row r="115" spans="1:4">
      <c r="A115">
        <f>IF(ISNUMBER(FIND(GPA!$B$7,B115:B363)),MAX(A$1:$A114)+1,0)</f>
        <v>114</v>
      </c>
      <c r="B115" t="s">
        <v>118</v>
      </c>
      <c r="D115" t="str">
        <f>IFERROR(VLOOKUP(ROWS($D$2:D115),$A$2:$B$250,2,0),"")</f>
        <v>JP - Japan</v>
      </c>
    </row>
    <row r="116" spans="1:4">
      <c r="A116">
        <f>IF(ISNUMBER(FIND(GPA!$B$7,B116:B364)),MAX(A$1:$A115)+1,0)</f>
        <v>115</v>
      </c>
      <c r="B116" t="s">
        <v>119</v>
      </c>
      <c r="D116" t="str">
        <f>IFERROR(VLOOKUP(ROWS($D$2:D116),$A$2:$B$250,2,0),"")</f>
        <v>KE - Kenya</v>
      </c>
    </row>
    <row r="117" spans="1:4">
      <c r="A117">
        <f>IF(ISNUMBER(FIND(GPA!$B$7,B117:B365)),MAX(A$1:$A116)+1,0)</f>
        <v>116</v>
      </c>
      <c r="B117" t="s">
        <v>120</v>
      </c>
      <c r="D117" t="str">
        <f>IFERROR(VLOOKUP(ROWS($D$2:D117),$A$2:$B$250,2,0),"")</f>
        <v>KG - Kyrgyzstan</v>
      </c>
    </row>
    <row r="118" spans="1:4">
      <c r="A118">
        <f>IF(ISNUMBER(FIND(GPA!$B$7,B118:B366)),MAX(A$1:$A117)+1,0)</f>
        <v>117</v>
      </c>
      <c r="B118" t="s">
        <v>121</v>
      </c>
      <c r="D118" t="str">
        <f>IFERROR(VLOOKUP(ROWS($D$2:D118),$A$2:$B$250,2,0),"")</f>
        <v>KH - Cambodia</v>
      </c>
    </row>
    <row r="119" spans="1:4">
      <c r="A119">
        <f>IF(ISNUMBER(FIND(GPA!$B$7,B119:B367)),MAX(A$1:$A118)+1,0)</f>
        <v>118</v>
      </c>
      <c r="B119" t="s">
        <v>122</v>
      </c>
      <c r="D119" t="str">
        <f>IFERROR(VLOOKUP(ROWS($D$2:D119),$A$2:$B$250,2,0),"")</f>
        <v>KI - Kiribati</v>
      </c>
    </row>
    <row r="120" spans="1:4">
      <c r="A120">
        <f>IF(ISNUMBER(FIND(GPA!$B$7,B120:B368)),MAX(A$1:$A119)+1,0)</f>
        <v>119</v>
      </c>
      <c r="B120" t="s">
        <v>123</v>
      </c>
      <c r="D120" t="str">
        <f>IFERROR(VLOOKUP(ROWS($D$2:D120),$A$2:$B$250,2,0),"")</f>
        <v>KM - Comoros</v>
      </c>
    </row>
    <row r="121" spans="1:4">
      <c r="A121">
        <f>IF(ISNUMBER(FIND(GPA!$B$7,B121:B369)),MAX(A$1:$A120)+1,0)</f>
        <v>120</v>
      </c>
      <c r="B121" t="s">
        <v>124</v>
      </c>
      <c r="D121" t="str">
        <f>IFERROR(VLOOKUP(ROWS($D$2:D121),$A$2:$B$250,2,0),"")</f>
        <v>KN - Saint Kitts and Nevis</v>
      </c>
    </row>
    <row r="122" spans="1:4">
      <c r="A122">
        <f>IF(ISNUMBER(FIND(GPA!$B$7,B122:B370)),MAX(A$1:$A121)+1,0)</f>
        <v>121</v>
      </c>
      <c r="B122" t="s">
        <v>125</v>
      </c>
      <c r="D122" t="str">
        <f>IFERROR(VLOOKUP(ROWS($D$2:D122),$A$2:$B$250,2,0),"")</f>
        <v>KP - Korea (Democratic People's Republic of)</v>
      </c>
    </row>
    <row r="123" spans="1:4">
      <c r="A123">
        <f>IF(ISNUMBER(FIND(GPA!$B$7,B123:B371)),MAX(A$1:$A122)+1,0)</f>
        <v>122</v>
      </c>
      <c r="B123" t="s">
        <v>126</v>
      </c>
      <c r="D123" t="str">
        <f>IFERROR(VLOOKUP(ROWS($D$2:D123),$A$2:$B$250,2,0),"")</f>
        <v>KR - Korea, Republic of</v>
      </c>
    </row>
    <row r="124" spans="1:4">
      <c r="A124">
        <f>IF(ISNUMBER(FIND(GPA!$B$7,B124:B372)),MAX(A$1:$A123)+1,0)</f>
        <v>123</v>
      </c>
      <c r="B124" t="s">
        <v>127</v>
      </c>
      <c r="D124" t="str">
        <f>IFERROR(VLOOKUP(ROWS($D$2:D124),$A$2:$B$250,2,0),"")</f>
        <v>KW - Kuwait</v>
      </c>
    </row>
    <row r="125" spans="1:4">
      <c r="A125">
        <f>IF(ISNUMBER(FIND(GPA!$B$7,B125:B373)),MAX(A$1:$A124)+1,0)</f>
        <v>124</v>
      </c>
      <c r="B125" t="s">
        <v>128</v>
      </c>
      <c r="D125" t="str">
        <f>IFERROR(VLOOKUP(ROWS($D$2:D125),$A$2:$B$250,2,0),"")</f>
        <v>KY - Cayman Islands</v>
      </c>
    </row>
    <row r="126" spans="1:4">
      <c r="A126">
        <f>IF(ISNUMBER(FIND(GPA!$B$7,B126:B374)),MAX(A$1:$A125)+1,0)</f>
        <v>125</v>
      </c>
      <c r="B126" t="s">
        <v>129</v>
      </c>
      <c r="D126" t="str">
        <f>IFERROR(VLOOKUP(ROWS($D$2:D126),$A$2:$B$250,2,0),"")</f>
        <v>KZ - Kazakhstan</v>
      </c>
    </row>
    <row r="127" spans="1:4">
      <c r="A127">
        <f>IF(ISNUMBER(FIND(GPA!$B$7,B127:B375)),MAX(A$1:$A126)+1,0)</f>
        <v>126</v>
      </c>
      <c r="B127" t="s">
        <v>130</v>
      </c>
      <c r="D127" t="str">
        <f>IFERROR(VLOOKUP(ROWS($D$2:D127),$A$2:$B$250,2,0),"")</f>
        <v>LA - Lao People's Democratic Republic</v>
      </c>
    </row>
    <row r="128" spans="1:4">
      <c r="A128">
        <f>IF(ISNUMBER(FIND(GPA!$B$7,B128:B376)),MAX(A$1:$A127)+1,0)</f>
        <v>127</v>
      </c>
      <c r="B128" t="s">
        <v>131</v>
      </c>
      <c r="D128" t="str">
        <f>IFERROR(VLOOKUP(ROWS($D$2:D128),$A$2:$B$250,2,0),"")</f>
        <v>LB - Lebanon</v>
      </c>
    </row>
    <row r="129" spans="1:4">
      <c r="A129">
        <f>IF(ISNUMBER(FIND(GPA!$B$7,B129:B377)),MAX(A$1:$A128)+1,0)</f>
        <v>128</v>
      </c>
      <c r="B129" t="s">
        <v>132</v>
      </c>
      <c r="D129" t="str">
        <f>IFERROR(VLOOKUP(ROWS($D$2:D129),$A$2:$B$250,2,0),"")</f>
        <v>LC - Saint Lucia</v>
      </c>
    </row>
    <row r="130" spans="1:4">
      <c r="A130">
        <f>IF(ISNUMBER(FIND(GPA!$B$7,B130:B378)),MAX(A$1:$A129)+1,0)</f>
        <v>129</v>
      </c>
      <c r="B130" t="s">
        <v>133</v>
      </c>
      <c r="D130" t="str">
        <f>IFERROR(VLOOKUP(ROWS($D$2:D130),$A$2:$B$250,2,0),"")</f>
        <v>LI - Liechtenstein</v>
      </c>
    </row>
    <row r="131" spans="1:4">
      <c r="A131">
        <f>IF(ISNUMBER(FIND(GPA!$B$7,B131:B379)),MAX(A$1:$A130)+1,0)</f>
        <v>130</v>
      </c>
      <c r="B131" t="s">
        <v>134</v>
      </c>
      <c r="D131" t="str">
        <f>IFERROR(VLOOKUP(ROWS($D$2:D131),$A$2:$B$250,2,0),"")</f>
        <v>LK - Sri Lanka</v>
      </c>
    </row>
    <row r="132" spans="1:4">
      <c r="A132">
        <f>IF(ISNUMBER(FIND(GPA!$B$7,B132:B380)),MAX(A$1:$A131)+1,0)</f>
        <v>131</v>
      </c>
      <c r="B132" t="s">
        <v>135</v>
      </c>
      <c r="D132" t="str">
        <f>IFERROR(VLOOKUP(ROWS($D$2:D132),$A$2:$B$250,2,0),"")</f>
        <v>LR - Liberia</v>
      </c>
    </row>
    <row r="133" spans="1:4">
      <c r="A133">
        <f>IF(ISNUMBER(FIND(GPA!$B$7,B133:B381)),MAX(A$1:$A132)+1,0)</f>
        <v>132</v>
      </c>
      <c r="B133" t="s">
        <v>136</v>
      </c>
      <c r="D133" t="str">
        <f>IFERROR(VLOOKUP(ROWS($D$2:D133),$A$2:$B$250,2,0),"")</f>
        <v>LS - Lesotho</v>
      </c>
    </row>
    <row r="134" spans="1:4">
      <c r="A134">
        <f>IF(ISNUMBER(FIND(GPA!$B$7,B134:B382)),MAX(A$1:$A133)+1,0)</f>
        <v>133</v>
      </c>
      <c r="B134" t="s">
        <v>137</v>
      </c>
      <c r="D134" t="str">
        <f>IFERROR(VLOOKUP(ROWS($D$2:D134),$A$2:$B$250,2,0),"")</f>
        <v>LT - Lithuania</v>
      </c>
    </row>
    <row r="135" spans="1:4">
      <c r="A135">
        <f>IF(ISNUMBER(FIND(GPA!$B$7,B135:B383)),MAX(A$1:$A134)+1,0)</f>
        <v>134</v>
      </c>
      <c r="B135" t="s">
        <v>138</v>
      </c>
      <c r="D135" t="str">
        <f>IFERROR(VLOOKUP(ROWS($D$2:D135),$A$2:$B$250,2,0),"")</f>
        <v>LU - Luxembourg</v>
      </c>
    </row>
    <row r="136" spans="1:4">
      <c r="A136">
        <f>IF(ISNUMBER(FIND(GPA!$B$7,B136:B384)),MAX(A$1:$A135)+1,0)</f>
        <v>135</v>
      </c>
      <c r="B136" t="s">
        <v>139</v>
      </c>
      <c r="D136" t="str">
        <f>IFERROR(VLOOKUP(ROWS($D$2:D136),$A$2:$B$250,2,0),"")</f>
        <v>LV - Latvia</v>
      </c>
    </row>
    <row r="137" spans="1:4">
      <c r="A137">
        <f>IF(ISNUMBER(FIND(GPA!$B$7,B137:B385)),MAX(A$1:$A136)+1,0)</f>
        <v>136</v>
      </c>
      <c r="B137" t="s">
        <v>140</v>
      </c>
      <c r="D137" t="str">
        <f>IFERROR(VLOOKUP(ROWS($D$2:D137),$A$2:$B$250,2,0),"")</f>
        <v>LY - Libya</v>
      </c>
    </row>
    <row r="138" spans="1:4">
      <c r="A138">
        <f>IF(ISNUMBER(FIND(GPA!$B$7,B138:B386)),MAX(A$1:$A137)+1,0)</f>
        <v>137</v>
      </c>
      <c r="B138" t="s">
        <v>141</v>
      </c>
      <c r="D138" t="str">
        <f>IFERROR(VLOOKUP(ROWS($D$2:D138),$A$2:$B$250,2,0),"")</f>
        <v>MA - Morocco</v>
      </c>
    </row>
    <row r="139" spans="1:4">
      <c r="A139">
        <f>IF(ISNUMBER(FIND(GPA!$B$7,B139:B387)),MAX(A$1:$A138)+1,0)</f>
        <v>138</v>
      </c>
      <c r="B139" t="s">
        <v>142</v>
      </c>
      <c r="D139" t="str">
        <f>IFERROR(VLOOKUP(ROWS($D$2:D139),$A$2:$B$250,2,0),"")</f>
        <v>MC - Monaco</v>
      </c>
    </row>
    <row r="140" spans="1:4">
      <c r="A140">
        <f>IF(ISNUMBER(FIND(GPA!$B$7,B140:B388)),MAX(A$1:$A139)+1,0)</f>
        <v>139</v>
      </c>
      <c r="B140" t="s">
        <v>143</v>
      </c>
      <c r="D140" t="str">
        <f>IFERROR(VLOOKUP(ROWS($D$2:D140),$A$2:$B$250,2,0),"")</f>
        <v>MD - Moldova, Republic of</v>
      </c>
    </row>
    <row r="141" spans="1:4">
      <c r="A141">
        <f>IF(ISNUMBER(FIND(GPA!$B$7,B141:B389)),MAX(A$1:$A140)+1,0)</f>
        <v>140</v>
      </c>
      <c r="B141" t="s">
        <v>144</v>
      </c>
      <c r="D141" t="str">
        <f>IFERROR(VLOOKUP(ROWS($D$2:D141),$A$2:$B$250,2,0),"")</f>
        <v>ME - Montenegro</v>
      </c>
    </row>
    <row r="142" spans="1:4">
      <c r="A142">
        <f>IF(ISNUMBER(FIND(GPA!$B$7,B142:B390)),MAX(A$1:$A141)+1,0)</f>
        <v>141</v>
      </c>
      <c r="B142" t="s">
        <v>145</v>
      </c>
      <c r="D142" t="str">
        <f>IFERROR(VLOOKUP(ROWS($D$2:D142),$A$2:$B$250,2,0),"")</f>
        <v>MF - Saint Martin (French part)</v>
      </c>
    </row>
    <row r="143" spans="1:4">
      <c r="A143">
        <f>IF(ISNUMBER(FIND(GPA!$B$7,B143:B391)),MAX(A$1:$A142)+1,0)</f>
        <v>142</v>
      </c>
      <c r="B143" t="s">
        <v>146</v>
      </c>
      <c r="D143" t="str">
        <f>IFERROR(VLOOKUP(ROWS($D$2:D143),$A$2:$B$250,2,0),"")</f>
        <v>MG - Madagascar</v>
      </c>
    </row>
    <row r="144" spans="1:4">
      <c r="A144">
        <f>IF(ISNUMBER(FIND(GPA!$B$7,B144:B392)),MAX(A$1:$A143)+1,0)</f>
        <v>143</v>
      </c>
      <c r="B144" t="s">
        <v>147</v>
      </c>
      <c r="D144" t="str">
        <f>IFERROR(VLOOKUP(ROWS($D$2:D144),$A$2:$B$250,2,0),"")</f>
        <v>MH - Marshall Islands</v>
      </c>
    </row>
    <row r="145" spans="1:4">
      <c r="A145">
        <f>IF(ISNUMBER(FIND(GPA!$B$7,B145:B393)),MAX(A$1:$A144)+1,0)</f>
        <v>144</v>
      </c>
      <c r="B145" t="s">
        <v>148</v>
      </c>
      <c r="D145" t="str">
        <f>IFERROR(VLOOKUP(ROWS($D$2:D145),$A$2:$B$250,2,0),"")</f>
        <v>MK - North Macedonia</v>
      </c>
    </row>
    <row r="146" spans="1:4">
      <c r="A146">
        <f>IF(ISNUMBER(FIND(GPA!$B$7,B146:B394)),MAX(A$1:$A145)+1,0)</f>
        <v>145</v>
      </c>
      <c r="B146" t="s">
        <v>149</v>
      </c>
      <c r="D146" t="str">
        <f>IFERROR(VLOOKUP(ROWS($D$2:D146),$A$2:$B$250,2,0),"")</f>
        <v>ML - Mali</v>
      </c>
    </row>
    <row r="147" spans="1:4">
      <c r="A147">
        <f>IF(ISNUMBER(FIND(GPA!$B$7,B147:B395)),MAX(A$1:$A146)+1,0)</f>
        <v>146</v>
      </c>
      <c r="B147" t="s">
        <v>150</v>
      </c>
      <c r="D147" t="str">
        <f>IFERROR(VLOOKUP(ROWS($D$2:D147),$A$2:$B$250,2,0),"")</f>
        <v>MM - Myanmar</v>
      </c>
    </row>
    <row r="148" spans="1:4">
      <c r="A148">
        <f>IF(ISNUMBER(FIND(GPA!$B$7,B148:B396)),MAX(A$1:$A147)+1,0)</f>
        <v>147</v>
      </c>
      <c r="B148" t="s">
        <v>151</v>
      </c>
      <c r="D148" t="str">
        <f>IFERROR(VLOOKUP(ROWS($D$2:D148),$A$2:$B$250,2,0),"")</f>
        <v>MN - Mongolia</v>
      </c>
    </row>
    <row r="149" spans="1:4">
      <c r="A149">
        <f>IF(ISNUMBER(FIND(GPA!$B$7,B149:B397)),MAX(A$1:$A148)+1,0)</f>
        <v>148</v>
      </c>
      <c r="B149" t="s">
        <v>152</v>
      </c>
      <c r="D149" t="str">
        <f>IFERROR(VLOOKUP(ROWS($D$2:D149),$A$2:$B$250,2,0),"")</f>
        <v>MO - Macao</v>
      </c>
    </row>
    <row r="150" spans="1:4">
      <c r="A150">
        <f>IF(ISNUMBER(FIND(GPA!$B$7,B150:B398)),MAX(A$1:$A149)+1,0)</f>
        <v>149</v>
      </c>
      <c r="B150" t="s">
        <v>153</v>
      </c>
      <c r="D150" t="str">
        <f>IFERROR(VLOOKUP(ROWS($D$2:D150),$A$2:$B$250,2,0),"")</f>
        <v>MP - Northern Mariana Islands</v>
      </c>
    </row>
    <row r="151" spans="1:4">
      <c r="A151">
        <f>IF(ISNUMBER(FIND(GPA!$B$7,B151:B399)),MAX(A$1:$A150)+1,0)</f>
        <v>150</v>
      </c>
      <c r="B151" t="s">
        <v>154</v>
      </c>
      <c r="D151" t="str">
        <f>IFERROR(VLOOKUP(ROWS($D$2:D151),$A$2:$B$250,2,0),"")</f>
        <v>MQ - Martinique</v>
      </c>
    </row>
    <row r="152" spans="1:4">
      <c r="A152">
        <f>IF(ISNUMBER(FIND(GPA!$B$7,B152:B400)),MAX(A$1:$A151)+1,0)</f>
        <v>151</v>
      </c>
      <c r="B152" t="s">
        <v>155</v>
      </c>
      <c r="D152" t="str">
        <f>IFERROR(VLOOKUP(ROWS($D$2:D152),$A$2:$B$250,2,0),"")</f>
        <v>MR - Mauritania</v>
      </c>
    </row>
    <row r="153" spans="1:4">
      <c r="A153">
        <f>IF(ISNUMBER(FIND(GPA!$B$7,B153:B401)),MAX(A$1:$A152)+1,0)</f>
        <v>152</v>
      </c>
      <c r="B153" t="s">
        <v>156</v>
      </c>
      <c r="D153" t="str">
        <f>IFERROR(VLOOKUP(ROWS($D$2:D153),$A$2:$B$250,2,0),"")</f>
        <v>MS - Montserrat</v>
      </c>
    </row>
    <row r="154" spans="1:4">
      <c r="A154">
        <f>IF(ISNUMBER(FIND(GPA!$B$7,B154:B402)),MAX(A$1:$A153)+1,0)</f>
        <v>153</v>
      </c>
      <c r="B154" t="s">
        <v>157</v>
      </c>
      <c r="D154" t="str">
        <f>IFERROR(VLOOKUP(ROWS($D$2:D154),$A$2:$B$250,2,0),"")</f>
        <v>MT - Malta</v>
      </c>
    </row>
    <row r="155" spans="1:4">
      <c r="A155">
        <f>IF(ISNUMBER(FIND(GPA!$B$7,B155:B403)),MAX(A$1:$A154)+1,0)</f>
        <v>154</v>
      </c>
      <c r="B155" t="s">
        <v>158</v>
      </c>
      <c r="D155" t="str">
        <f>IFERROR(VLOOKUP(ROWS($D$2:D155),$A$2:$B$250,2,0),"")</f>
        <v>MU - Mauritius</v>
      </c>
    </row>
    <row r="156" spans="1:4">
      <c r="A156">
        <f>IF(ISNUMBER(FIND(GPA!$B$7,B156:B404)),MAX(A$1:$A155)+1,0)</f>
        <v>155</v>
      </c>
      <c r="B156" t="s">
        <v>159</v>
      </c>
      <c r="D156" t="str">
        <f>IFERROR(VLOOKUP(ROWS($D$2:D156),$A$2:$B$250,2,0),"")</f>
        <v>MV - Maldives</v>
      </c>
    </row>
    <row r="157" spans="1:4">
      <c r="A157">
        <f>IF(ISNUMBER(FIND(GPA!$B$7,B157:B405)),MAX(A$1:$A156)+1,0)</f>
        <v>156</v>
      </c>
      <c r="B157" t="s">
        <v>160</v>
      </c>
      <c r="D157" t="str">
        <f>IFERROR(VLOOKUP(ROWS($D$2:D157),$A$2:$B$250,2,0),"")</f>
        <v>MW - Malawi</v>
      </c>
    </row>
    <row r="158" spans="1:4">
      <c r="A158">
        <f>IF(ISNUMBER(FIND(GPA!$B$7,B158:B406)),MAX(A$1:$A157)+1,0)</f>
        <v>157</v>
      </c>
      <c r="B158" t="s">
        <v>161</v>
      </c>
      <c r="D158" t="str">
        <f>IFERROR(VLOOKUP(ROWS($D$2:D158),$A$2:$B$250,2,0),"")</f>
        <v>MX - Mexico</v>
      </c>
    </row>
    <row r="159" spans="1:4">
      <c r="A159">
        <f>IF(ISNUMBER(FIND(GPA!$B$7,B159:B407)),MAX(A$1:$A158)+1,0)</f>
        <v>158</v>
      </c>
      <c r="B159" t="s">
        <v>162</v>
      </c>
      <c r="D159" t="str">
        <f>IFERROR(VLOOKUP(ROWS($D$2:D159),$A$2:$B$250,2,0),"")</f>
        <v>MY - Malaysia</v>
      </c>
    </row>
    <row r="160" spans="1:4">
      <c r="A160">
        <f>IF(ISNUMBER(FIND(GPA!$B$7,B160:B408)),MAX(A$1:$A159)+1,0)</f>
        <v>159</v>
      </c>
      <c r="B160" t="s">
        <v>163</v>
      </c>
      <c r="D160" t="str">
        <f>IFERROR(VLOOKUP(ROWS($D$2:D160),$A$2:$B$250,2,0),"")</f>
        <v>MZ - Mozambique</v>
      </c>
    </row>
    <row r="161" spans="1:4">
      <c r="A161">
        <f>IF(ISNUMBER(FIND(GPA!$B$7,B161:B409)),MAX(A$1:$A160)+1,0)</f>
        <v>160</v>
      </c>
      <c r="B161" t="s">
        <v>164</v>
      </c>
      <c r="D161" t="str">
        <f>IFERROR(VLOOKUP(ROWS($D$2:D161),$A$2:$B$250,2,0),"")</f>
        <v>NA - Namibia</v>
      </c>
    </row>
    <row r="162" spans="1:4">
      <c r="A162">
        <f>IF(ISNUMBER(FIND(GPA!$B$7,B162:B410)),MAX(A$1:$A161)+1,0)</f>
        <v>161</v>
      </c>
      <c r="B162" t="s">
        <v>165</v>
      </c>
      <c r="D162" t="str">
        <f>IFERROR(VLOOKUP(ROWS($D$2:D162),$A$2:$B$250,2,0),"")</f>
        <v>NC - New Caledonia</v>
      </c>
    </row>
    <row r="163" spans="1:4">
      <c r="A163">
        <f>IF(ISNUMBER(FIND(GPA!$B$7,B163:B411)),MAX(A$1:$A162)+1,0)</f>
        <v>162</v>
      </c>
      <c r="B163" t="s">
        <v>166</v>
      </c>
      <c r="D163" t="str">
        <f>IFERROR(VLOOKUP(ROWS($D$2:D163),$A$2:$B$250,2,0),"")</f>
        <v>NE - Niger</v>
      </c>
    </row>
    <row r="164" spans="1:4">
      <c r="A164">
        <f>IF(ISNUMBER(FIND(GPA!$B$7,B164:B412)),MAX(A$1:$A163)+1,0)</f>
        <v>163</v>
      </c>
      <c r="B164" t="s">
        <v>167</v>
      </c>
      <c r="D164" t="str">
        <f>IFERROR(VLOOKUP(ROWS($D$2:D164),$A$2:$B$250,2,0),"")</f>
        <v>NF - Norfolk Island</v>
      </c>
    </row>
    <row r="165" spans="1:4">
      <c r="A165">
        <f>IF(ISNUMBER(FIND(GPA!$B$7,B165:B413)),MAX(A$1:$A164)+1,0)</f>
        <v>164</v>
      </c>
      <c r="B165" t="s">
        <v>168</v>
      </c>
      <c r="D165" t="str">
        <f>IFERROR(VLOOKUP(ROWS($D$2:D165),$A$2:$B$250,2,0),"")</f>
        <v>NG - Nigeria</v>
      </c>
    </row>
    <row r="166" spans="1:4">
      <c r="A166">
        <f>IF(ISNUMBER(FIND(GPA!$B$7,B166:B414)),MAX(A$1:$A165)+1,0)</f>
        <v>165</v>
      </c>
      <c r="B166" t="s">
        <v>169</v>
      </c>
      <c r="D166" t="str">
        <f>IFERROR(VLOOKUP(ROWS($D$2:D166),$A$2:$B$250,2,0),"")</f>
        <v>NI - Nicaragua</v>
      </c>
    </row>
    <row r="167" spans="1:4">
      <c r="A167">
        <f>IF(ISNUMBER(FIND(GPA!$B$7,B167:B415)),MAX(A$1:$A166)+1,0)</f>
        <v>166</v>
      </c>
      <c r="B167" t="s">
        <v>170</v>
      </c>
      <c r="D167" t="str">
        <f>IFERROR(VLOOKUP(ROWS($D$2:D167),$A$2:$B$250,2,0),"")</f>
        <v>NL - Netherlands</v>
      </c>
    </row>
    <row r="168" spans="1:4">
      <c r="A168">
        <f>IF(ISNUMBER(FIND(GPA!$B$7,B168:B416)),MAX(A$1:$A167)+1,0)</f>
        <v>167</v>
      </c>
      <c r="B168" t="s">
        <v>171</v>
      </c>
      <c r="D168" t="str">
        <f>IFERROR(VLOOKUP(ROWS($D$2:D168),$A$2:$B$250,2,0),"")</f>
        <v>NO - Norway</v>
      </c>
    </row>
    <row r="169" spans="1:4">
      <c r="A169">
        <f>IF(ISNUMBER(FIND(GPA!$B$7,B169:B417)),MAX(A$1:$A168)+1,0)</f>
        <v>168</v>
      </c>
      <c r="B169" t="s">
        <v>172</v>
      </c>
      <c r="D169" t="str">
        <f>IFERROR(VLOOKUP(ROWS($D$2:D169),$A$2:$B$250,2,0),"")</f>
        <v>NP - Nepal</v>
      </c>
    </row>
    <row r="170" spans="1:4">
      <c r="A170">
        <f>IF(ISNUMBER(FIND(GPA!$B$7,B170:B418)),MAX(A$1:$A169)+1,0)</f>
        <v>169</v>
      </c>
      <c r="B170" t="s">
        <v>173</v>
      </c>
      <c r="D170" t="str">
        <f>IFERROR(VLOOKUP(ROWS($D$2:D170),$A$2:$B$250,2,0),"")</f>
        <v>NR - Nauru</v>
      </c>
    </row>
    <row r="171" spans="1:4">
      <c r="A171">
        <f>IF(ISNUMBER(FIND(GPA!$B$7,B171:B419)),MAX(A$1:$A170)+1,0)</f>
        <v>170</v>
      </c>
      <c r="B171" t="s">
        <v>174</v>
      </c>
      <c r="D171" t="str">
        <f>IFERROR(VLOOKUP(ROWS($D$2:D171),$A$2:$B$250,2,0),"")</f>
        <v>NU - Niue</v>
      </c>
    </row>
    <row r="172" spans="1:4">
      <c r="A172">
        <f>IF(ISNUMBER(FIND(GPA!$B$7,B172:B420)),MAX(A$1:$A171)+1,0)</f>
        <v>171</v>
      </c>
      <c r="B172" t="s">
        <v>175</v>
      </c>
      <c r="D172" t="str">
        <f>IFERROR(VLOOKUP(ROWS($D$2:D172),$A$2:$B$250,2,0),"")</f>
        <v>NZ - New Zealand</v>
      </c>
    </row>
    <row r="173" spans="1:4">
      <c r="A173">
        <f>IF(ISNUMBER(FIND(GPA!$B$7,B173:B421)),MAX(A$1:$A172)+1,0)</f>
        <v>172</v>
      </c>
      <c r="B173" t="s">
        <v>176</v>
      </c>
      <c r="D173" t="str">
        <f>IFERROR(VLOOKUP(ROWS($D$2:D173),$A$2:$B$250,2,0),"")</f>
        <v>OM - Oman</v>
      </c>
    </row>
    <row r="174" spans="1:4">
      <c r="A174">
        <f>IF(ISNUMBER(FIND(GPA!$B$7,B174:B422)),MAX(A$1:$A173)+1,0)</f>
        <v>173</v>
      </c>
      <c r="B174" t="s">
        <v>177</v>
      </c>
      <c r="D174" t="str">
        <f>IFERROR(VLOOKUP(ROWS($D$2:D174),$A$2:$B$250,2,0),"")</f>
        <v>PA - Panama</v>
      </c>
    </row>
    <row r="175" spans="1:4">
      <c r="A175">
        <f>IF(ISNUMBER(FIND(GPA!$B$7,B175:B423)),MAX(A$1:$A174)+1,0)</f>
        <v>174</v>
      </c>
      <c r="B175" t="s">
        <v>178</v>
      </c>
      <c r="D175" t="str">
        <f>IFERROR(VLOOKUP(ROWS($D$2:D175),$A$2:$B$250,2,0),"")</f>
        <v>PE - Peru</v>
      </c>
    </row>
    <row r="176" spans="1:4">
      <c r="A176">
        <f>IF(ISNUMBER(FIND(GPA!$B$7,B176:B424)),MAX(A$1:$A175)+1,0)</f>
        <v>175</v>
      </c>
      <c r="B176" t="s">
        <v>179</v>
      </c>
      <c r="D176" t="str">
        <f>IFERROR(VLOOKUP(ROWS($D$2:D176),$A$2:$B$250,2,0),"")</f>
        <v>PF - French Polynesia</v>
      </c>
    </row>
    <row r="177" spans="1:4">
      <c r="A177">
        <f>IF(ISNUMBER(FIND(GPA!$B$7,B177:B425)),MAX(A$1:$A176)+1,0)</f>
        <v>176</v>
      </c>
      <c r="B177" t="s">
        <v>180</v>
      </c>
      <c r="D177" t="str">
        <f>IFERROR(VLOOKUP(ROWS($D$2:D177),$A$2:$B$250,2,0),"")</f>
        <v>PG - Papua New Guinea</v>
      </c>
    </row>
    <row r="178" spans="1:4">
      <c r="A178">
        <f>IF(ISNUMBER(FIND(GPA!$B$7,B178:B426)),MAX(A$1:$A177)+1,0)</f>
        <v>177</v>
      </c>
      <c r="B178" t="s">
        <v>181</v>
      </c>
      <c r="D178" t="str">
        <f>IFERROR(VLOOKUP(ROWS($D$2:D178),$A$2:$B$250,2,0),"")</f>
        <v>PH - Philippines</v>
      </c>
    </row>
    <row r="179" spans="1:4">
      <c r="A179">
        <f>IF(ISNUMBER(FIND(GPA!$B$7,B179:B427)),MAX(A$1:$A178)+1,0)</f>
        <v>178</v>
      </c>
      <c r="B179" t="s">
        <v>182</v>
      </c>
      <c r="D179" t="str">
        <f>IFERROR(VLOOKUP(ROWS($D$2:D179),$A$2:$B$250,2,0),"")</f>
        <v>PK - Pakistan</v>
      </c>
    </row>
    <row r="180" spans="1:4">
      <c r="A180">
        <f>IF(ISNUMBER(FIND(GPA!$B$7,B180:B428)),MAX(A$1:$A179)+1,0)</f>
        <v>179</v>
      </c>
      <c r="B180" t="s">
        <v>183</v>
      </c>
      <c r="D180" t="str">
        <f>IFERROR(VLOOKUP(ROWS($D$2:D180),$A$2:$B$250,2,0),"")</f>
        <v>PL - Poland</v>
      </c>
    </row>
    <row r="181" spans="1:4">
      <c r="A181">
        <f>IF(ISNUMBER(FIND(GPA!$B$7,B181:B429)),MAX(A$1:$A180)+1,0)</f>
        <v>180</v>
      </c>
      <c r="B181" t="s">
        <v>184</v>
      </c>
      <c r="D181" t="str">
        <f>IFERROR(VLOOKUP(ROWS($D$2:D181),$A$2:$B$250,2,0),"")</f>
        <v>PM - Saint Pierre and Miquelon</v>
      </c>
    </row>
    <row r="182" spans="1:4">
      <c r="A182">
        <f>IF(ISNUMBER(FIND(GPA!$B$7,B182:B430)),MAX(A$1:$A181)+1,0)</f>
        <v>181</v>
      </c>
      <c r="B182" t="s">
        <v>185</v>
      </c>
      <c r="D182" t="str">
        <f>IFERROR(VLOOKUP(ROWS($D$2:D182),$A$2:$B$250,2,0),"")</f>
        <v>PN - Pitcairn</v>
      </c>
    </row>
    <row r="183" spans="1:4">
      <c r="A183">
        <f>IF(ISNUMBER(FIND(GPA!$B$7,B183:B431)),MAX(A$1:$A182)+1,0)</f>
        <v>182</v>
      </c>
      <c r="B183" t="s">
        <v>186</v>
      </c>
      <c r="D183" t="str">
        <f>IFERROR(VLOOKUP(ROWS($D$2:D183),$A$2:$B$250,2,0),"")</f>
        <v>PR - Puerto Rico</v>
      </c>
    </row>
    <row r="184" spans="1:4">
      <c r="A184">
        <f>IF(ISNUMBER(FIND(GPA!$B$7,B184:B432)),MAX(A$1:$A183)+1,0)</f>
        <v>183</v>
      </c>
      <c r="B184" t="s">
        <v>187</v>
      </c>
      <c r="D184" t="str">
        <f>IFERROR(VLOOKUP(ROWS($D$2:D184),$A$2:$B$250,2,0),"")</f>
        <v>PS - Palestine, State of</v>
      </c>
    </row>
    <row r="185" spans="1:4">
      <c r="A185">
        <f>IF(ISNUMBER(FIND(GPA!$B$7,B185:B433)),MAX(A$1:$A184)+1,0)</f>
        <v>184</v>
      </c>
      <c r="B185" t="s">
        <v>188</v>
      </c>
      <c r="D185" t="str">
        <f>IFERROR(VLOOKUP(ROWS($D$2:D185),$A$2:$B$250,2,0),"")</f>
        <v>PT - Portugal</v>
      </c>
    </row>
    <row r="186" spans="1:4">
      <c r="A186">
        <f>IF(ISNUMBER(FIND(GPA!$B$7,B186:B434)),MAX(A$1:$A185)+1,0)</f>
        <v>185</v>
      </c>
      <c r="B186" t="s">
        <v>189</v>
      </c>
      <c r="D186" t="str">
        <f>IFERROR(VLOOKUP(ROWS($D$2:D186),$A$2:$B$250,2,0),"")</f>
        <v>PW - Palau</v>
      </c>
    </row>
    <row r="187" spans="1:4">
      <c r="A187">
        <f>IF(ISNUMBER(FIND(GPA!$B$7,B187:B435)),MAX(A$1:$A186)+1,0)</f>
        <v>186</v>
      </c>
      <c r="B187" t="s">
        <v>190</v>
      </c>
      <c r="D187" t="str">
        <f>IFERROR(VLOOKUP(ROWS($D$2:D187),$A$2:$B$250,2,0),"")</f>
        <v>PY - Paraguay</v>
      </c>
    </row>
    <row r="188" spans="1:4">
      <c r="A188">
        <f>IF(ISNUMBER(FIND(GPA!$B$7,B188:B436)),MAX(A$1:$A187)+1,0)</f>
        <v>187</v>
      </c>
      <c r="B188" t="s">
        <v>191</v>
      </c>
      <c r="D188" t="str">
        <f>IFERROR(VLOOKUP(ROWS($D$2:D188),$A$2:$B$250,2,0),"")</f>
        <v>QA - Qatar</v>
      </c>
    </row>
    <row r="189" spans="1:4">
      <c r="A189">
        <f>IF(ISNUMBER(FIND(GPA!$B$7,B189:B437)),MAX(A$1:$A188)+1,0)</f>
        <v>188</v>
      </c>
      <c r="B189" t="s">
        <v>192</v>
      </c>
      <c r="D189" t="str">
        <f>IFERROR(VLOOKUP(ROWS($D$2:D189),$A$2:$B$250,2,0),"")</f>
        <v>RE - Réunion</v>
      </c>
    </row>
    <row r="190" spans="1:4">
      <c r="A190">
        <f>IF(ISNUMBER(FIND(GPA!$B$7,B190:B438)),MAX(A$1:$A189)+1,0)</f>
        <v>189</v>
      </c>
      <c r="B190" t="s">
        <v>193</v>
      </c>
      <c r="D190" t="str">
        <f>IFERROR(VLOOKUP(ROWS($D$2:D190),$A$2:$B$250,2,0),"")</f>
        <v>RO - Romania</v>
      </c>
    </row>
    <row r="191" spans="1:4">
      <c r="A191">
        <f>IF(ISNUMBER(FIND(GPA!$B$7,B191:B439)),MAX(A$1:$A190)+1,0)</f>
        <v>190</v>
      </c>
      <c r="B191" t="s">
        <v>194</v>
      </c>
      <c r="D191" t="str">
        <f>IFERROR(VLOOKUP(ROWS($D$2:D191),$A$2:$B$250,2,0),"")</f>
        <v>RS - Serbia</v>
      </c>
    </row>
    <row r="192" spans="1:4">
      <c r="A192">
        <f>IF(ISNUMBER(FIND(GPA!$B$7,B192:B440)),MAX(A$1:$A191)+1,0)</f>
        <v>191</v>
      </c>
      <c r="B192" t="s">
        <v>195</v>
      </c>
      <c r="D192" t="str">
        <f>IFERROR(VLOOKUP(ROWS($D$2:D192),$A$2:$B$250,2,0),"")</f>
        <v>RU - Russian Federation</v>
      </c>
    </row>
    <row r="193" spans="1:4">
      <c r="A193">
        <f>IF(ISNUMBER(FIND(GPA!$B$7,B193:B441)),MAX(A$1:$A192)+1,0)</f>
        <v>192</v>
      </c>
      <c r="B193" t="s">
        <v>196</v>
      </c>
      <c r="D193" t="str">
        <f>IFERROR(VLOOKUP(ROWS($D$2:D193),$A$2:$B$250,2,0),"")</f>
        <v>RW - Rwanda</v>
      </c>
    </row>
    <row r="194" spans="1:4">
      <c r="A194">
        <f>IF(ISNUMBER(FIND(GPA!$B$7,B194:B442)),MAX(A$1:$A193)+1,0)</f>
        <v>193</v>
      </c>
      <c r="B194" t="s">
        <v>197</v>
      </c>
      <c r="D194" t="str">
        <f>IFERROR(VLOOKUP(ROWS($D$2:D194),$A$2:$B$250,2,0),"")</f>
        <v>SA - Saudi Arabia</v>
      </c>
    </row>
    <row r="195" spans="1:4">
      <c r="A195">
        <f>IF(ISNUMBER(FIND(GPA!$B$7,B195:B443)),MAX(A$1:$A194)+1,0)</f>
        <v>194</v>
      </c>
      <c r="B195" t="s">
        <v>198</v>
      </c>
      <c r="D195" t="str">
        <f>IFERROR(VLOOKUP(ROWS($D$2:D195),$A$2:$B$250,2,0),"")</f>
        <v>SB - Solomon Islands</v>
      </c>
    </row>
    <row r="196" spans="1:4">
      <c r="A196">
        <f>IF(ISNUMBER(FIND(GPA!$B$7,B196:B444)),MAX(A$1:$A195)+1,0)</f>
        <v>195</v>
      </c>
      <c r="B196" t="s">
        <v>199</v>
      </c>
      <c r="D196" t="str">
        <f>IFERROR(VLOOKUP(ROWS($D$2:D196),$A$2:$B$250,2,0),"")</f>
        <v>SC - Seychelles</v>
      </c>
    </row>
    <row r="197" spans="1:4">
      <c r="A197">
        <f>IF(ISNUMBER(FIND(GPA!$B$7,B197:B445)),MAX(A$1:$A196)+1,0)</f>
        <v>196</v>
      </c>
      <c r="B197" t="s">
        <v>200</v>
      </c>
      <c r="D197" t="str">
        <f>IFERROR(VLOOKUP(ROWS($D$2:D197),$A$2:$B$250,2,0),"")</f>
        <v>SD - Sudan</v>
      </c>
    </row>
    <row r="198" spans="1:4">
      <c r="A198">
        <f>IF(ISNUMBER(FIND(GPA!$B$7,B198:B446)),MAX(A$1:$A197)+1,0)</f>
        <v>197</v>
      </c>
      <c r="B198" t="s">
        <v>201</v>
      </c>
      <c r="D198" t="str">
        <f>IFERROR(VLOOKUP(ROWS($D$2:D198),$A$2:$B$250,2,0),"")</f>
        <v>SE - Sweden</v>
      </c>
    </row>
    <row r="199" spans="1:4">
      <c r="A199">
        <f>IF(ISNUMBER(FIND(GPA!$B$7,B199:B447)),MAX(A$1:$A198)+1,0)</f>
        <v>198</v>
      </c>
      <c r="B199" t="s">
        <v>202</v>
      </c>
      <c r="D199" t="str">
        <f>IFERROR(VLOOKUP(ROWS($D$2:D199),$A$2:$B$250,2,0),"")</f>
        <v>SG - Singapore</v>
      </c>
    </row>
    <row r="200" spans="1:4">
      <c r="A200">
        <f>IF(ISNUMBER(FIND(GPA!$B$7,B200:B448)),MAX(A$1:$A199)+1,0)</f>
        <v>199</v>
      </c>
      <c r="B200" t="s">
        <v>203</v>
      </c>
      <c r="D200" t="str">
        <f>IFERROR(VLOOKUP(ROWS($D$2:D200),$A$2:$B$250,2,0),"")</f>
        <v>SH - Saint Helena, Ascension and Tristan da Cunha</v>
      </c>
    </row>
    <row r="201" spans="1:4">
      <c r="A201">
        <f>IF(ISNUMBER(FIND(GPA!$B$7,B201:B449)),MAX(A$1:$A200)+1,0)</f>
        <v>200</v>
      </c>
      <c r="B201" t="s">
        <v>204</v>
      </c>
      <c r="D201" t="str">
        <f>IFERROR(VLOOKUP(ROWS($D$2:D201),$A$2:$B$250,2,0),"")</f>
        <v>SI - Slovenia</v>
      </c>
    </row>
    <row r="202" spans="1:4">
      <c r="A202">
        <f>IF(ISNUMBER(FIND(GPA!$B$7,B202:B450)),MAX(A$1:$A201)+1,0)</f>
        <v>201</v>
      </c>
      <c r="B202" t="s">
        <v>205</v>
      </c>
      <c r="D202" t="str">
        <f>IFERROR(VLOOKUP(ROWS($D$2:D202),$A$2:$B$250,2,0),"")</f>
        <v>SJ - Svalbard and Jan Mayen</v>
      </c>
    </row>
    <row r="203" spans="1:4">
      <c r="A203">
        <f>IF(ISNUMBER(FIND(GPA!$B$7,B203:B451)),MAX(A$1:$A202)+1,0)</f>
        <v>202</v>
      </c>
      <c r="B203" t="s">
        <v>206</v>
      </c>
      <c r="D203" t="str">
        <f>IFERROR(VLOOKUP(ROWS($D$2:D203),$A$2:$B$250,2,0),"")</f>
        <v>SK - Slovakia</v>
      </c>
    </row>
    <row r="204" spans="1:4">
      <c r="A204">
        <f>IF(ISNUMBER(FIND(GPA!$B$7,B204:B452)),MAX(A$1:$A203)+1,0)</f>
        <v>203</v>
      </c>
      <c r="B204" t="s">
        <v>207</v>
      </c>
      <c r="D204" t="str">
        <f>IFERROR(VLOOKUP(ROWS($D$2:D204),$A$2:$B$250,2,0),"")</f>
        <v>SL - Sierra Leone</v>
      </c>
    </row>
    <row r="205" spans="1:4">
      <c r="A205">
        <f>IF(ISNUMBER(FIND(GPA!$B$7,B205:B453)),MAX(A$1:$A204)+1,0)</f>
        <v>204</v>
      </c>
      <c r="B205" t="s">
        <v>208</v>
      </c>
      <c r="D205" t="str">
        <f>IFERROR(VLOOKUP(ROWS($D$2:D205),$A$2:$B$250,2,0),"")</f>
        <v>SM - San Marino</v>
      </c>
    </row>
    <row r="206" spans="1:4">
      <c r="A206">
        <f>IF(ISNUMBER(FIND(GPA!$B$7,B206:B454)),MAX(A$1:$A205)+1,0)</f>
        <v>205</v>
      </c>
      <c r="B206" t="s">
        <v>209</v>
      </c>
      <c r="D206" t="str">
        <f>IFERROR(VLOOKUP(ROWS($D$2:D206),$A$2:$B$250,2,0),"")</f>
        <v>SN - Senegal</v>
      </c>
    </row>
    <row r="207" spans="1:4">
      <c r="A207">
        <f>IF(ISNUMBER(FIND(GPA!$B$7,B207:B455)),MAX(A$1:$A206)+1,0)</f>
        <v>206</v>
      </c>
      <c r="B207" t="s">
        <v>210</v>
      </c>
      <c r="D207" t="str">
        <f>IFERROR(VLOOKUP(ROWS($D$2:D207),$A$2:$B$250,2,0),"")</f>
        <v>SO - Somalia</v>
      </c>
    </row>
    <row r="208" spans="1:4">
      <c r="A208">
        <f>IF(ISNUMBER(FIND(GPA!$B$7,B208:B456)),MAX(A$1:$A207)+1,0)</f>
        <v>207</v>
      </c>
      <c r="B208" t="s">
        <v>211</v>
      </c>
      <c r="D208" t="str">
        <f>IFERROR(VLOOKUP(ROWS($D$2:D208),$A$2:$B$250,2,0),"")</f>
        <v>SR - Suriname</v>
      </c>
    </row>
    <row r="209" spans="1:4">
      <c r="A209">
        <f>IF(ISNUMBER(FIND(GPA!$B$7,B209:B457)),MAX(A$1:$A208)+1,0)</f>
        <v>208</v>
      </c>
      <c r="B209" t="s">
        <v>212</v>
      </c>
      <c r="D209" t="str">
        <f>IFERROR(VLOOKUP(ROWS($D$2:D209),$A$2:$B$250,2,0),"")</f>
        <v>SS - South Sudan</v>
      </c>
    </row>
    <row r="210" spans="1:4">
      <c r="A210">
        <f>IF(ISNUMBER(FIND(GPA!$B$7,B210:B458)),MAX(A$1:$A209)+1,0)</f>
        <v>209</v>
      </c>
      <c r="B210" t="s">
        <v>213</v>
      </c>
      <c r="D210" t="str">
        <f>IFERROR(VLOOKUP(ROWS($D$2:D210),$A$2:$B$250,2,0),"")</f>
        <v>ST - Sao Tome and Principe</v>
      </c>
    </row>
    <row r="211" spans="1:4">
      <c r="A211">
        <f>IF(ISNUMBER(FIND(GPA!$B$7,B211:B459)),MAX(A$1:$A210)+1,0)</f>
        <v>210</v>
      </c>
      <c r="B211" t="s">
        <v>214</v>
      </c>
      <c r="D211" t="str">
        <f>IFERROR(VLOOKUP(ROWS($D$2:D211),$A$2:$B$250,2,0),"")</f>
        <v>SV - El Salvador</v>
      </c>
    </row>
    <row r="212" spans="1:4">
      <c r="A212">
        <f>IF(ISNUMBER(FIND(GPA!$B$7,B212:B460)),MAX(A$1:$A211)+1,0)</f>
        <v>211</v>
      </c>
      <c r="B212" t="s">
        <v>215</v>
      </c>
      <c r="D212" t="str">
        <f>IFERROR(VLOOKUP(ROWS($D$2:D212),$A$2:$B$250,2,0),"")</f>
        <v>SX - Sint Maarten (Dutch part)</v>
      </c>
    </row>
    <row r="213" spans="1:4">
      <c r="A213">
        <f>IF(ISNUMBER(FIND(GPA!$B$7,B213:B461)),MAX(A$1:$A212)+1,0)</f>
        <v>212</v>
      </c>
      <c r="B213" t="s">
        <v>216</v>
      </c>
      <c r="D213" t="str">
        <f>IFERROR(VLOOKUP(ROWS($D$2:D213),$A$2:$B$250,2,0),"")</f>
        <v>SY - Syrian Arab Republic</v>
      </c>
    </row>
    <row r="214" spans="1:4">
      <c r="A214">
        <f>IF(ISNUMBER(FIND(GPA!$B$7,B214:B462)),MAX(A$1:$A213)+1,0)</f>
        <v>213</v>
      </c>
      <c r="B214" t="s">
        <v>217</v>
      </c>
      <c r="D214" t="str">
        <f>IFERROR(VLOOKUP(ROWS($D$2:D214),$A$2:$B$250,2,0),"")</f>
        <v>SZ - Eswatini</v>
      </c>
    </row>
    <row r="215" spans="1:4">
      <c r="A215">
        <f>IF(ISNUMBER(FIND(GPA!$B$7,B215:B463)),MAX(A$1:$A214)+1,0)</f>
        <v>214</v>
      </c>
      <c r="B215" t="s">
        <v>218</v>
      </c>
      <c r="D215" t="str">
        <f>IFERROR(VLOOKUP(ROWS($D$2:D215),$A$2:$B$250,2,0),"")</f>
        <v>TC - Turks and Caicos Islands</v>
      </c>
    </row>
    <row r="216" spans="1:4">
      <c r="A216">
        <f>IF(ISNUMBER(FIND(GPA!$B$7,B216:B464)),MAX(A$1:$A215)+1,0)</f>
        <v>215</v>
      </c>
      <c r="B216" t="s">
        <v>219</v>
      </c>
      <c r="D216" t="str">
        <f>IFERROR(VLOOKUP(ROWS($D$2:D216),$A$2:$B$250,2,0),"")</f>
        <v>TD - Chad</v>
      </c>
    </row>
    <row r="217" spans="1:4">
      <c r="A217">
        <f>IF(ISNUMBER(FIND(GPA!$B$7,B217:B465)),MAX(A$1:$A216)+1,0)</f>
        <v>216</v>
      </c>
      <c r="B217" t="s">
        <v>220</v>
      </c>
      <c r="D217" t="str">
        <f>IFERROR(VLOOKUP(ROWS($D$2:D217),$A$2:$B$250,2,0),"")</f>
        <v>TF - French Southern Territories</v>
      </c>
    </row>
    <row r="218" spans="1:4">
      <c r="A218">
        <f>IF(ISNUMBER(FIND(GPA!$B$7,B218:B466)),MAX(A$1:$A217)+1,0)</f>
        <v>217</v>
      </c>
      <c r="B218" t="s">
        <v>221</v>
      </c>
      <c r="D218" t="str">
        <f>IFERROR(VLOOKUP(ROWS($D$2:D218),$A$2:$B$250,2,0),"")</f>
        <v>TG - Togo</v>
      </c>
    </row>
    <row r="219" spans="1:4">
      <c r="A219">
        <f>IF(ISNUMBER(FIND(GPA!$B$7,B219:B467)),MAX(A$1:$A218)+1,0)</f>
        <v>218</v>
      </c>
      <c r="B219" t="s">
        <v>222</v>
      </c>
      <c r="D219" t="str">
        <f>IFERROR(VLOOKUP(ROWS($D$2:D219),$A$2:$B$250,2,0),"")</f>
        <v>TH - Thailand</v>
      </c>
    </row>
    <row r="220" spans="1:4">
      <c r="A220">
        <f>IF(ISNUMBER(FIND(GPA!$B$7,B220:B468)),MAX(A$1:$A219)+1,0)</f>
        <v>219</v>
      </c>
      <c r="B220" t="s">
        <v>223</v>
      </c>
      <c r="D220" t="str">
        <f>IFERROR(VLOOKUP(ROWS($D$2:D220),$A$2:$B$250,2,0),"")</f>
        <v>TJ - Tajikistan</v>
      </c>
    </row>
    <row r="221" spans="1:4">
      <c r="A221">
        <f>IF(ISNUMBER(FIND(GPA!$B$7,B221:B469)),MAX(A$1:$A220)+1,0)</f>
        <v>220</v>
      </c>
      <c r="B221" t="s">
        <v>224</v>
      </c>
      <c r="D221" t="str">
        <f>IFERROR(VLOOKUP(ROWS($D$2:D221),$A$2:$B$250,2,0),"")</f>
        <v>TK - Tokelau</v>
      </c>
    </row>
    <row r="222" spans="1:4">
      <c r="A222">
        <f>IF(ISNUMBER(FIND(GPA!$B$7,B222:B470)),MAX(A$1:$A221)+1,0)</f>
        <v>221</v>
      </c>
      <c r="B222" t="s">
        <v>225</v>
      </c>
      <c r="D222" t="str">
        <f>IFERROR(VLOOKUP(ROWS($D$2:D222),$A$2:$B$250,2,0),"")</f>
        <v>TL - Timor-Leste</v>
      </c>
    </row>
    <row r="223" spans="1:4">
      <c r="A223">
        <f>IF(ISNUMBER(FIND(GPA!$B$7,B223:B471)),MAX(A$1:$A222)+1,0)</f>
        <v>222</v>
      </c>
      <c r="B223" t="s">
        <v>226</v>
      </c>
      <c r="D223" t="str">
        <f>IFERROR(VLOOKUP(ROWS($D$2:D223),$A$2:$B$250,2,0),"")</f>
        <v>TM - Turkmenistan</v>
      </c>
    </row>
    <row r="224" spans="1:4">
      <c r="A224">
        <f>IF(ISNUMBER(FIND(GPA!$B$7,B224:B472)),MAX(A$1:$A223)+1,0)</f>
        <v>223</v>
      </c>
      <c r="B224" t="s">
        <v>227</v>
      </c>
      <c r="D224" t="str">
        <f>IFERROR(VLOOKUP(ROWS($D$2:D224),$A$2:$B$250,2,0),"")</f>
        <v>TN - Tunisia</v>
      </c>
    </row>
    <row r="225" spans="1:4">
      <c r="A225">
        <f>IF(ISNUMBER(FIND(GPA!$B$7,B225:B473)),MAX(A$1:$A224)+1,0)</f>
        <v>224</v>
      </c>
      <c r="B225" t="s">
        <v>228</v>
      </c>
      <c r="D225" t="str">
        <f>IFERROR(VLOOKUP(ROWS($D$2:D225),$A$2:$B$250,2,0),"")</f>
        <v>TO - Tonga</v>
      </c>
    </row>
    <row r="226" spans="1:4">
      <c r="A226">
        <f>IF(ISNUMBER(FIND(GPA!$B$7,B226:B474)),MAX(A$1:$A225)+1,0)</f>
        <v>225</v>
      </c>
      <c r="B226" t="s">
        <v>229</v>
      </c>
      <c r="D226" t="str">
        <f>IFERROR(VLOOKUP(ROWS($D$2:D226),$A$2:$B$250,2,0),"")</f>
        <v>TR - Turkey</v>
      </c>
    </row>
    <row r="227" spans="1:4">
      <c r="A227">
        <f>IF(ISNUMBER(FIND(GPA!$B$7,B227:B475)),MAX(A$1:$A226)+1,0)</f>
        <v>226</v>
      </c>
      <c r="B227" t="s">
        <v>230</v>
      </c>
      <c r="D227" t="str">
        <f>IFERROR(VLOOKUP(ROWS($D$2:D227),$A$2:$B$250,2,0),"")</f>
        <v>TT - Trinidad and Tobago</v>
      </c>
    </row>
    <row r="228" spans="1:4">
      <c r="A228">
        <f>IF(ISNUMBER(FIND(GPA!$B$7,B228:B476)),MAX(A$1:$A227)+1,0)</f>
        <v>227</v>
      </c>
      <c r="B228" t="s">
        <v>231</v>
      </c>
      <c r="D228" t="str">
        <f>IFERROR(VLOOKUP(ROWS($D$2:D228),$A$2:$B$250,2,0),"")</f>
        <v>TV - Tuvalu</v>
      </c>
    </row>
    <row r="229" spans="1:4">
      <c r="A229">
        <f>IF(ISNUMBER(FIND(GPA!$B$7,B229:B477)),MAX(A$1:$A228)+1,0)</f>
        <v>228</v>
      </c>
      <c r="B229" t="s">
        <v>232</v>
      </c>
      <c r="D229" t="str">
        <f>IFERROR(VLOOKUP(ROWS($D$2:D229),$A$2:$B$250,2,0),"")</f>
        <v>TW - Taiwan, Province of China</v>
      </c>
    </row>
    <row r="230" spans="1:4">
      <c r="A230">
        <f>IF(ISNUMBER(FIND(GPA!$B$7,B230:B478)),MAX(A$1:$A229)+1,0)</f>
        <v>229</v>
      </c>
      <c r="B230" t="s">
        <v>233</v>
      </c>
      <c r="D230" t="str">
        <f>IFERROR(VLOOKUP(ROWS($D$2:D230),$A$2:$B$250,2,0),"")</f>
        <v>TZ - Tanzania, United Republic of</v>
      </c>
    </row>
    <row r="231" spans="1:4">
      <c r="A231">
        <f>IF(ISNUMBER(FIND(GPA!$B$7,B231:B479)),MAX(A$1:$A230)+1,0)</f>
        <v>230</v>
      </c>
      <c r="B231" t="s">
        <v>234</v>
      </c>
      <c r="D231" t="str">
        <f>IFERROR(VLOOKUP(ROWS($D$2:D231),$A$2:$B$250,2,0),"")</f>
        <v>UA - Ukraine</v>
      </c>
    </row>
    <row r="232" spans="1:4">
      <c r="A232">
        <f>IF(ISNUMBER(FIND(GPA!$B$7,B232:B480)),MAX(A$1:$A231)+1,0)</f>
        <v>231</v>
      </c>
      <c r="B232" t="s">
        <v>235</v>
      </c>
      <c r="D232" t="str">
        <f>IFERROR(VLOOKUP(ROWS($D$2:D232),$A$2:$B$250,2,0),"")</f>
        <v>UG - Uganda</v>
      </c>
    </row>
    <row r="233" spans="1:4">
      <c r="A233">
        <f>IF(ISNUMBER(FIND(GPA!$B$7,B233:B481)),MAX(A$1:$A232)+1,0)</f>
        <v>232</v>
      </c>
      <c r="B233" t="s">
        <v>236</v>
      </c>
      <c r="D233" t="str">
        <f>IFERROR(VLOOKUP(ROWS($D$2:D233),$A$2:$B$250,2,0),"")</f>
        <v>UM - United States Minor Outlying Islands</v>
      </c>
    </row>
    <row r="234" spans="1:4">
      <c r="A234">
        <f>IF(ISNUMBER(FIND(GPA!$B$7,B234:B482)),MAX(A$1:$A233)+1,0)</f>
        <v>233</v>
      </c>
      <c r="B234" t="s">
        <v>237</v>
      </c>
      <c r="D234" t="str">
        <f>IFERROR(VLOOKUP(ROWS($D$2:D234),$A$2:$B$250,2,0),"")</f>
        <v>US - United States of America</v>
      </c>
    </row>
    <row r="235" spans="1:4">
      <c r="A235">
        <f>IF(ISNUMBER(FIND(GPA!$B$7,B235:B483)),MAX(A$1:$A234)+1,0)</f>
        <v>234</v>
      </c>
      <c r="B235" t="s">
        <v>238</v>
      </c>
      <c r="D235" t="str">
        <f>IFERROR(VLOOKUP(ROWS($D$2:D235),$A$2:$B$250,2,0),"")</f>
        <v>UY - Uruguay</v>
      </c>
    </row>
    <row r="236" spans="1:4">
      <c r="A236">
        <f>IF(ISNUMBER(FIND(GPA!$B$7,B236:B484)),MAX(A$1:$A235)+1,0)</f>
        <v>235</v>
      </c>
      <c r="B236" t="s">
        <v>239</v>
      </c>
      <c r="D236" t="str">
        <f>IFERROR(VLOOKUP(ROWS($D$2:D236),$A$2:$B$250,2,0),"")</f>
        <v>UZ - Uzbekistan</v>
      </c>
    </row>
    <row r="237" spans="1:4">
      <c r="A237">
        <f>IF(ISNUMBER(FIND(GPA!$B$7,B237:B485)),MAX(A$1:$A236)+1,0)</f>
        <v>236</v>
      </c>
      <c r="B237" t="s">
        <v>240</v>
      </c>
      <c r="D237" t="str">
        <f>IFERROR(VLOOKUP(ROWS($D$2:D237),$A$2:$B$250,2,0),"")</f>
        <v>VA - Holy See</v>
      </c>
    </row>
    <row r="238" spans="1:4">
      <c r="A238">
        <f>IF(ISNUMBER(FIND(GPA!$B$7,B238:B486)),MAX(A$1:$A237)+1,0)</f>
        <v>237</v>
      </c>
      <c r="B238" t="s">
        <v>241</v>
      </c>
      <c r="D238" t="str">
        <f>IFERROR(VLOOKUP(ROWS($D$2:D238),$A$2:$B$250,2,0),"")</f>
        <v>VC - Saint Vincent and the Grenadines</v>
      </c>
    </row>
    <row r="239" spans="1:4">
      <c r="A239">
        <f>IF(ISNUMBER(FIND(GPA!$B$7,B239:B487)),MAX(A$1:$A238)+1,0)</f>
        <v>238</v>
      </c>
      <c r="B239" t="s">
        <v>242</v>
      </c>
      <c r="D239" t="str">
        <f>IFERROR(VLOOKUP(ROWS($D$2:D239),$A$2:$B$250,2,0),"")</f>
        <v>VE - Venezuela (Bolivarian Republic of)</v>
      </c>
    </row>
    <row r="240" spans="1:4">
      <c r="A240">
        <f>IF(ISNUMBER(FIND(GPA!$B$7,B240:B488)),MAX(A$1:$A239)+1,0)</f>
        <v>239</v>
      </c>
      <c r="B240" t="s">
        <v>243</v>
      </c>
      <c r="D240" t="str">
        <f>IFERROR(VLOOKUP(ROWS($D$2:D240),$A$2:$B$250,2,0),"")</f>
        <v>VG - Virgin Islands (British)</v>
      </c>
    </row>
    <row r="241" spans="1:4">
      <c r="A241">
        <f>IF(ISNUMBER(FIND(GPA!$B$7,B241:B489)),MAX(A$1:$A240)+1,0)</f>
        <v>240</v>
      </c>
      <c r="B241" t="s">
        <v>244</v>
      </c>
      <c r="D241" t="str">
        <f>IFERROR(VLOOKUP(ROWS($D$2:D241),$A$2:$B$250,2,0),"")</f>
        <v>VI - Virgin Islands (U.S.)</v>
      </c>
    </row>
    <row r="242" spans="1:4">
      <c r="A242">
        <f>IF(ISNUMBER(FIND(GPA!$B$7,B242:B490)),MAX(A$1:$A241)+1,0)</f>
        <v>241</v>
      </c>
      <c r="B242" t="s">
        <v>245</v>
      </c>
      <c r="D242" t="str">
        <f>IFERROR(VLOOKUP(ROWS($D$2:D242),$A$2:$B$250,2,0),"")</f>
        <v>VN - Viet Nam</v>
      </c>
    </row>
    <row r="243" spans="1:4">
      <c r="A243">
        <f>IF(ISNUMBER(FIND(GPA!$B$7,B243:B491)),MAX(A$1:$A242)+1,0)</f>
        <v>242</v>
      </c>
      <c r="B243" t="s">
        <v>246</v>
      </c>
      <c r="D243" t="str">
        <f>IFERROR(VLOOKUP(ROWS($D$2:D243),$A$2:$B$250,2,0),"")</f>
        <v>VU - Vanuatu</v>
      </c>
    </row>
    <row r="244" spans="1:4">
      <c r="A244">
        <f>IF(ISNUMBER(FIND(GPA!$B$7,B244:B492)),MAX(A$1:$A243)+1,0)</f>
        <v>243</v>
      </c>
      <c r="B244" t="s">
        <v>247</v>
      </c>
      <c r="D244" t="str">
        <f>IFERROR(VLOOKUP(ROWS($D$2:D244),$A$2:$B$250,2,0),"")</f>
        <v>WF - Wallis and Futuna</v>
      </c>
    </row>
    <row r="245" spans="1:4">
      <c r="A245">
        <f>IF(ISNUMBER(FIND(GPA!$B$7,B245:B493)),MAX(A$1:$A244)+1,0)</f>
        <v>244</v>
      </c>
      <c r="B245" t="s">
        <v>248</v>
      </c>
      <c r="D245" t="str">
        <f>IFERROR(VLOOKUP(ROWS($D$2:D245),$A$2:$B$250,2,0),"")</f>
        <v>WS - Samoa</v>
      </c>
    </row>
    <row r="246" spans="1:4">
      <c r="A246">
        <f>IF(ISNUMBER(FIND(GPA!$B$7,B246:B494)),MAX(A$1:$A245)+1,0)</f>
        <v>245</v>
      </c>
      <c r="B246" t="s">
        <v>249</v>
      </c>
      <c r="D246" t="str">
        <f>IFERROR(VLOOKUP(ROWS($D$2:D246),$A$2:$B$250,2,0),"")</f>
        <v>YE - Yemen</v>
      </c>
    </row>
    <row r="247" spans="1:4">
      <c r="A247">
        <f>IF(ISNUMBER(FIND(GPA!$B$7,B247:B495)),MAX(A$1:$A246)+1,0)</f>
        <v>246</v>
      </c>
      <c r="B247" t="s">
        <v>250</v>
      </c>
      <c r="D247" t="str">
        <f>IFERROR(VLOOKUP(ROWS($D$2:D247),$A$2:$B$250,2,0),"")</f>
        <v>YT - Mayotte</v>
      </c>
    </row>
    <row r="248" spans="1:4">
      <c r="A248">
        <f>IF(ISNUMBER(FIND(GPA!$B$7,B248:B496)),MAX(A$1:$A247)+1,0)</f>
        <v>247</v>
      </c>
      <c r="B248" t="s">
        <v>251</v>
      </c>
      <c r="D248" t="str">
        <f>IFERROR(VLOOKUP(ROWS($D$2:D248),$A$2:$B$250,2,0),"")</f>
        <v>ZA - South Africa</v>
      </c>
    </row>
    <row r="249" spans="1:4">
      <c r="A249">
        <f>IF(ISNUMBER(FIND(GPA!$B$7,B249:B497)),MAX(A$1:$A248)+1,0)</f>
        <v>248</v>
      </c>
      <c r="B249" t="s">
        <v>252</v>
      </c>
      <c r="D249" t="str">
        <f>IFERROR(VLOOKUP(ROWS($D$2:D249),$A$2:$B$250,2,0),"")</f>
        <v>ZM - Zambia</v>
      </c>
    </row>
    <row r="250" spans="1:4">
      <c r="A250">
        <f>IF(ISNUMBER(FIND(GPA!$B$7,B250:B498)),MAX(A$1:$A249)+1,0)</f>
        <v>249</v>
      </c>
      <c r="B250" t="s">
        <v>253</v>
      </c>
      <c r="D250" t="str">
        <f>IFERROR(VLOOKUP(ROWS($D$2:D250),$A$2:$B$250,2,0),"")</f>
        <v>ZW - Zimbabwe</v>
      </c>
    </row>
  </sheetData>
  <sheetProtection algorithmName="SHA-512" hashValue="1pCjx4srz7HZRq0T+COdPMKbDJVoExj+9tvJsIXYtyAu/wqz4mWDt9ZFmZ0+w1Y4gh+iSUrlgW7PnDUBIT+Esw==" saltValue="Fnr1JVySBZ7biY2bgp7jqg==" spinCount="100000"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008A37B9A46D8439DCE0797BA9683EC" ma:contentTypeVersion="6" ma:contentTypeDescription="Opret et nyt dokument." ma:contentTypeScope="" ma:versionID="7e1c99d3efbab6d8d0e47b51d5cb4f33">
  <xsd:schema xmlns:xsd="http://www.w3.org/2001/XMLSchema" xmlns:xs="http://www.w3.org/2001/XMLSchema" xmlns:p="http://schemas.microsoft.com/office/2006/metadata/properties" xmlns:ns3="91a4a8a3-c6e3-43b0-bba7-c5604d175d63" targetNamespace="http://schemas.microsoft.com/office/2006/metadata/properties" ma:root="true" ma:fieldsID="7a3bb2749190de9f32bca6dcccfe973b" ns3:_="">
    <xsd:import namespace="91a4a8a3-c6e3-43b0-bba7-c5604d175d6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a4a8a3-c6e3-43b0-bba7-c5604d175d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64E5055-2ABB-44F9-B2ED-CF79711BA9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a4a8a3-c6e3-43b0-bba7-c5604d175d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092FF4-76E5-4424-A7A7-B71C0017CF19}">
  <ds:schemaRefs>
    <ds:schemaRef ds:uri="http://schemas.microsoft.com/sharepoint/v3/contenttype/forms"/>
  </ds:schemaRefs>
</ds:datastoreItem>
</file>

<file path=customXml/itemProps3.xml><?xml version="1.0" encoding="utf-8"?>
<ds:datastoreItem xmlns:ds="http://schemas.openxmlformats.org/officeDocument/2006/customXml" ds:itemID="{7CD04C80-5507-48EC-B2FD-3F900E88411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91a4a8a3-c6e3-43b0-bba7-c5604d175d6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GPA</vt:lpstr>
      <vt:lpstr>SOP</vt:lpstr>
      <vt:lpstr>English</vt:lpstr>
      <vt:lpstr>Example</vt:lpstr>
      <vt:lpstr>Setup</vt:lpstr>
      <vt:lpstr>Countries</vt:lpstr>
    </vt:vector>
  </TitlesOfParts>
  <Company>DTU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Kasper Dam Schultz</dc:creator>
  <cp:lastModifiedBy>Vasco Lança Xerez Mendes Pechirra</cp:lastModifiedBy>
  <cp:lastPrinted>2019-07-02T13:34:35Z</cp:lastPrinted>
  <dcterms:created xsi:type="dcterms:W3CDTF">2015-12-03T12:08:42Z</dcterms:created>
  <dcterms:modified xsi:type="dcterms:W3CDTF">2025-08-14T18:20:22Z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0x010100F008A37B9A46D8439DCE0797BA9683EC</vt:lpwstr>
  </property>
</Properties>
</file>