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CC520FD3-D294-484B-92E5-12799EED84A5}" xr6:coauthVersionLast="47" xr6:coauthVersionMax="47" xr10:uidLastSave="{00000000-0000-0000-0000-000000000000}"/>
  <workbookProtection workbookAlgorithmName="SHA-512" workbookHashValue="KuNxdHGUelXWLYT+RsK5upTU13SbSQjuSxTaYbeEfbTwFqbp2qsJOWt+LuFSkk9MliQHMVKSzIxKahWQq/Kvbg==" workbookSaltValue="iDwoRfMmu+uJi+d5YLRLWg=="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4" i="16" l="1"/>
  <c r="E34" i="16"/>
  <c r="M33" i="16"/>
  <c r="E33" i="16"/>
  <c r="M32" i="16"/>
  <c r="E32" i="16"/>
  <c r="M31" i="16"/>
  <c r="E31" i="16"/>
  <c r="M30" i="16"/>
  <c r="E30" i="16"/>
  <c r="M29" i="16"/>
  <c r="E29" i="16"/>
  <c r="M28" i="16"/>
  <c r="E28" i="16"/>
  <c r="M27" i="16"/>
  <c r="E27" i="16"/>
  <c r="M26" i="16"/>
  <c r="E26" i="16"/>
  <c r="M25" i="16"/>
  <c r="E25" i="16"/>
  <c r="M24" i="16"/>
  <c r="E24" i="16"/>
  <c r="M23" i="16"/>
  <c r="E23" i="16"/>
  <c r="M22" i="16"/>
  <c r="E22" i="16"/>
  <c r="M21" i="16"/>
  <c r="E21" i="16"/>
  <c r="M20" i="16"/>
  <c r="E20" i="16"/>
  <c r="M19" i="16"/>
  <c r="E19" i="16"/>
  <c r="M18" i="16"/>
  <c r="E18" i="16"/>
  <c r="M17" i="16"/>
  <c r="E17" i="16"/>
  <c r="M16" i="16"/>
  <c r="E16" i="16"/>
  <c r="E35" i="16"/>
  <c r="E36" i="16"/>
  <c r="E37" i="16"/>
  <c r="E38" i="16"/>
  <c r="E39" i="16"/>
  <c r="E40" i="16"/>
  <c r="E41" i="16"/>
  <c r="E42" i="16"/>
  <c r="E43" i="16"/>
  <c r="E44" i="16"/>
  <c r="E45" i="16"/>
  <c r="E46" i="16"/>
  <c r="E47" i="16"/>
  <c r="E48" i="16"/>
  <c r="E49" i="16"/>
  <c r="E50" i="16"/>
  <c r="E51" i="16"/>
  <c r="E52" i="16"/>
  <c r="E53" i="16"/>
  <c r="E15" i="16"/>
  <c r="J20" i="15" a="1"/>
  <c r="J20" i="15" s="1"/>
  <c r="C13" i="16"/>
  <c r="B8" i="9"/>
  <c r="A3" i="16"/>
  <c r="A3" i="17"/>
  <c r="J19" i="15"/>
  <c r="L68" i="15"/>
  <c r="M69" i="16"/>
  <c r="M68" i="16"/>
  <c r="M67" i="16"/>
  <c r="M66" i="16"/>
  <c r="M65" i="16"/>
  <c r="M64" i="16"/>
  <c r="M63" i="16"/>
  <c r="M62" i="16"/>
  <c r="M61" i="16"/>
  <c r="M60" i="16"/>
  <c r="M59" i="16"/>
  <c r="M58" i="16"/>
  <c r="M57" i="16"/>
  <c r="M56" i="16"/>
  <c r="M55" i="16"/>
  <c r="M53" i="16"/>
  <c r="M52" i="16"/>
  <c r="M51" i="16"/>
  <c r="M50" i="16"/>
  <c r="M49" i="16"/>
  <c r="M48" i="16"/>
  <c r="M47" i="16"/>
  <c r="M46" i="16"/>
  <c r="M45" i="16"/>
  <c r="M44" i="16"/>
  <c r="M43" i="16"/>
  <c r="M42" i="16"/>
  <c r="M41" i="16"/>
  <c r="M40" i="16"/>
  <c r="M39" i="16"/>
  <c r="M38" i="16"/>
  <c r="M37" i="16"/>
  <c r="M36" i="16"/>
  <c r="M35" i="16"/>
  <c r="M15" i="16"/>
  <c r="L14" i="16"/>
  <c r="K14" i="16"/>
  <c r="J14" i="16"/>
  <c r="I14" i="16"/>
  <c r="H14" i="16"/>
  <c r="G14" i="16"/>
  <c r="F14" i="16"/>
  <c r="L13" i="16"/>
  <c r="K13" i="16"/>
  <c r="J13" i="16"/>
  <c r="I13" i="16"/>
  <c r="H13" i="16"/>
  <c r="G13" i="16"/>
  <c r="F13" i="16"/>
  <c r="E14" i="16" l="1"/>
  <c r="M14" i="16"/>
  <c r="B70" i="16" l="1"/>
  <c r="D14" i="16"/>
  <c r="B13" i="16"/>
  <c r="M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<sst xmlns="http://schemas.openxmlformats.org/spreadsheetml/2006/main" count="1086" uniqueCount="554">
  <si>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</si>
  <si>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</si>
  <si>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</si>
  <si>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</si>
  <si>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</si>
  <si>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</si>
  <si>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</si>
  <si>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</si>
  <si>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</si>
  <si>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</si>
  <si>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</si>
  <si>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</si>
  <si>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</si>
  <si>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</si>
  <si>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</si>
  <si>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</si>
  <si>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</si>
  <si>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</si>
  <si>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</si>
  <si>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</si>
  <si>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</si>
  <si>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</si>
  <si>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</si>
  <si>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</si>
  <si>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</si>
  <si>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</si>
  <si>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</si>
  <si>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</si>
  <si>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</si>
  <si>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</si>
  <si>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</si>
  <si>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</si>
  <si>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</si>
  <si>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</si>
  <si>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</si>
  <si>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</si>
  <si>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</si>
  <si>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</si>
  <si>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</si>
  <si>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</si>
  <si>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</si>
  <si>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</si>
  <si>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</si>
  <si>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</si>
  <si>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</si>
  <si>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</si>
  <si>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</si>
  <si>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</si>
  <si>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</si>
  <si>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</si>
  <si>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</si>
  <si>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</si>
  <si>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</si>
  <si>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</si>
  <si>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</si>
  <si>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</si>
  <si>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</si>
  <si>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</si>
  <si>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</si>
  <si>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</si>
  <si>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</si>
  <si>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</si>
  <si>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</si>
  <si>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</si>
  <si>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</si>
  <si>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</si>
  <si>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</si>
  <si>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</si>
  <si>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</si>
  <si>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</si>
  <si>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</si>
  <si>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</si>
  <si>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</si>
  <si>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</si>
  <si>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</si>
  <si>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</si>
  <si>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</si>
  <si>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</si>
  <si>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</si>
  <si>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</si>
  <si>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</si>
  <si>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</si>
  <si>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</si>
  <si>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</si>
  <si>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</si>
  <si>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</si>
  <si>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</si>
  <si>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</si>
  <si>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</si>
  <si>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</si>
  <si>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</si>
  <si>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</si>
  <si>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</si>
  <si>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</si>
  <si>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</si>
  <si>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</si>
  <si>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</si>
  <si>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</si>
  <si>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</si>
  <si>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</si>
  <si>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</si>
  <si>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</si>
  <si>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</si>
  <si>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</si>
  <si>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</si>
  <si>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</si>
  <si>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</si>
  <si>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</si>
  <si>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</si>
  <si>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</si>
  <si>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</si>
  <si>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</si>
  <si>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</si>
  <si>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</si>
  <si>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</si>
  <si>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</si>
  <si>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</si>
  <si>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</si>
  <si>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</si>
  <si>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</si>
  <si>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</si>
  <si>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</si>
  <si>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</si>
  <si>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</si>
  <si>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</si>
  <si>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</si>
  <si>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</si>
  <si>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</si>
  <si>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</si>
  <si>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</si>
  <si>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</si>
  <si>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</si>
  <si>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</si>
  <si>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</si>
  <si>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</si>
  <si>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</si>
  <si>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</si>
  <si>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</si>
  <si>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</si>
  <si>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</si>
  <si>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</si>
  <si>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</si>
  <si>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</si>
  <si>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</si>
  <si>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</si>
  <si>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</si>
  <si>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</si>
  <si>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</si>
  <si>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</si>
  <si>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</si>
  <si>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</si>
  <si>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</si>
  <si>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</si>
  <si>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</si>
  <si>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</si>
  <si>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</si>
  <si>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</si>
  <si>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</si>
  <si>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</si>
  <si>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</si>
  <si>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</si>
  <si>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</si>
  <si>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</si>
  <si>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</si>
  <si>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</si>
  <si>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</si>
  <si>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</si>
  <si>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</si>
  <si>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</si>
  <si>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</si>
  <si>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</si>
  <si>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</si>
  <si>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</si>
  <si>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</si>
  <si>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</si>
  <si>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</si>
  <si>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</si>
  <si>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</si>
  <si>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</si>
  <si>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</si>
  <si>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</si>
  <si>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</si>
  <si>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</si>
  <si>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</si>
  <si>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</si>
  <si>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</si>
  <si>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</si>
  <si>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</si>
  <si>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</si>
  <si>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</si>
  <si>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</si>
  <si>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</si>
  <si>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</si>
  <si>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</si>
  <si>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</si>
  <si>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</si>
  <si>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</si>
  <si>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</si>
  <si>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</si>
  <si>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</si>
  <si>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</si>
  <si>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</si>
  <si>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</si>
  <si>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</si>
  <si>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</si>
  <si>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</si>
  <si>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</si>
  <si>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</si>
  <si>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</si>
  <si>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</si>
  <si>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</si>
  <si>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</si>
  <si>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</si>
  <si>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</si>
  <si>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</si>
  <si>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</si>
  <si>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</si>
  <si>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</si>
  <si>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</si>
  <si>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</si>
  <si>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</si>
  <si>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</si>
  <si>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</si>
  <si>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</si>
  <si>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</si>
  <si>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</si>
  <si>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</si>
  <si>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</si>
  <si>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</si>
  <si>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</si>
  <si>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</si>
  <si>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</si>
  <si>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</si>
  <si>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</si>
  <si>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</si>
  <si>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</si>
  <si>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</si>
  <si>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</si>
  <si>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</si>
  <si>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</si>
  <si>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</si>
  <si>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</si>
  <si>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</si>
  <si>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</si>
  <si>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</si>
  <si>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</si>
  <si>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</si>
  <si>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</si>
  <si>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</si>
  <si>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</si>
  <si>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</si>
  <si>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</si>
  <si>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</si>
  <si>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</si>
  <si>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</si>
  <si>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</si>
  <si>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</si>
  <si>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</si>
  <si>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</si>
  <si>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</si>
  <si>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</si>
  <si>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</si>
  <si>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</si>
  <si>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</si>
  <si>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</si>
  <si>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</si>
  <si>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</si>
  <si>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</si>
  <si>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</si>
  <si>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</si>
  <si>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</si>
  <si>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</si>
  <si>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</si>
  <si>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</si>
  <si>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</si>
  <si>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</si>
  <si>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</si>
  <si>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</si>
  <si>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</si>
  <si>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</si>
  <si>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</si>
  <si>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</si>
  <si>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</si>
  <si>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</si>
  <si>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</si>
  <si>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</si>
  <si>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</si>
  <si>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</si>
  <si>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</si>
  <si>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</si>
  <si>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</si>
  <si>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</si>
  <si>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</si>
  <si>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</si>
  <si>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</si>
  <si>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</si>
  <si>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</si>
  <si>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</si>
  <si>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</si>
  <si>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</si>
  <si>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</si>
  <si>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</si>
  <si>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</si>
  <si>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</si>
  <si>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</si>
  <si>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</si>
  <si>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</si>
  <si>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</si>
  <si>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</si>
  <si>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</si>
  <si>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</si>
  <si>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</si>
  <si>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</si>
  <si>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</si>
  <si>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</si>
  <si>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</si>
  <si>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</si>
  <si>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</si>
  <si>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</si>
  <si>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</si>
  <si>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</si>
  <si>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</si>
  <si>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</si>
  <si>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</si>
  <si>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</si>
  <si>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</si>
  <si>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</si>
  <si>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</si>
  <si>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</si>
  <si>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</si>
  <si>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</si>
  <si>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</si>
  <si>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</si>
  <si>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</si>
  <si>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</si>
  <si>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</si>
  <si>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</si>
  <si>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</si>
  <si>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</si>
  <si>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</si>
  <si>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</si>
  <si>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</si>
  <si>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</si>
  <si>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</si>
  <si>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</si>
  <si>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</si>
  <si>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</si>
  <si>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</si>
  <si>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</si>
  <si>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</si>
  <si>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</si>
  <si>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</si>
  <si>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</si>
  <si>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</si>
  <si>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</si>
  <si>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</si>
  <si>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</si>
  <si>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</si>
  <si>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</si>
  <si>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</si>
  <si>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</si>
  <si>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</si>
  <si>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</si>
  <si>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</si>
  <si>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</si>
  <si>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</si>
  <si>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</si>
  <si>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</si>
  <si>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</si>
  <si>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</si>
  <si>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</si>
  <si>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</si>
  <si>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</si>
  <si>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</si>
  <si>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</si>
  <si>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</si>
  <si>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</si>
  <si>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</si>
  <si>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</si>
  <si>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</si>
  <si>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</si>
  <si>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</si>
  <si>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</si>
  <si>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</si>
  <si>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</si>
  <si>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</si>
  <si>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</si>
  <si>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</si>
  <si>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</si>
  <si>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</si>
  <si>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</si>
  <si>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</si>
  <si>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</si>
  <si>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</si>
  <si>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</si>
  <si>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</si>
  <si>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</si>
  <si>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</si>
  <si>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</si>
  <si>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</si>
  <si>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</si>
  <si>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</si>
  <si>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</si>
  <si>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</si>
  <si>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</si>
  <si>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</si>
  <si>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</si>
  <si>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</si>
  <si>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</si>
  <si>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</si>
  <si>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</si>
  <si>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</si>
  <si>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</si>
  <si>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</si>
  <si>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</si>
  <si>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</si>
  <si>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</si>
  <si>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</si>
  <si>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</si>
  <si>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</si>
  <si>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</si>
  <si>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</si>
  <si>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</si>
  <si>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</si>
  <si>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</si>
  <si>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</si>
  <si>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</si>
  <si>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</si>
  <si>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</si>
  <si>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</si>
  <si>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</si>
  <si>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</si>
  <si>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</si>
  <si>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</si>
  <si>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</si>
  <si>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</si>
  <si>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</si>
  <si>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</si>
  <si>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</si>
  <si>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</si>
  <si>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</si>
  <si>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</si>
  <si>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</si>
  <si>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</si>
  <si>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</si>
  <si>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</si>
  <si>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</si>
  <si>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</si>
  <si>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</si>
  <si>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</si>
  <si>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</si>
  <si>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</si>
  <si>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</si>
  <si>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</si>
  <si>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</si>
  <si>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</si>
  <si>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</si>
  <si>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</si>
  <si>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</si>
  <si>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</si>
  <si>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</si>
  <si>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</si>
  <si>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</si>
  <si>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</si>
  <si>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</si>
  <si>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</si>
  <si>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</si>
  <si>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</si>
  <si>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</si>
  <si>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</si>
  <si>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</si>
  <si>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</si>
  <si>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</si>
  <si>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</si>
  <si>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</si>
  <si>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</si>
  <si>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</si>
  <si>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</si>
  <si>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</si>
  <si>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</si>
  <si>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</si>
  <si>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</si>
  <si>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</si>
  <si>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</si>
  <si>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</si>
  <si>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</si>
  <si>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</si>
  <si>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</si>
  <si>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</si>
  <si>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</si>
  <si>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</si>
  <si>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</si>
  <si>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</si>
  <si>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</si>
  <si>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</si>
  <si>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</si>
  <si>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</si>
  <si>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</si>
  <si>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</si>
  <si>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</si>
  <si>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</si>
  <si>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</si>
  <si>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</si>
  <si>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</si>
  <si>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</si>
  <si>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</si>
  <si>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</si>
  <si>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</si>
  <si>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Chemical and Biochemical Engineering</t>
  </si>
  <si>
    <t>Mathematics</t>
  </si>
  <si>
    <t>Organic and inorganic chemistry</t>
  </si>
  <si>
    <t>Thermodynamics and physical chemistry</t>
  </si>
  <si>
    <t>Physics</t>
  </si>
  <si>
    <t>Mass and heat transfer, unit operations</t>
  </si>
  <si>
    <t>Chemical kinetics and reaction engineering, dedicated mathematical modelling courses</t>
  </si>
  <si>
    <t xml:space="preserve">Biochemistry, biotechnology, and/or other life science courses. </t>
  </si>
  <si>
    <t>Programming</t>
  </si>
  <si>
    <t>Fermentation technology</t>
  </si>
  <si>
    <t>Process Control</t>
  </si>
  <si>
    <t>Experimental unit operations</t>
  </si>
  <si>
    <t>Converted credits to ECTS</t>
  </si>
  <si>
    <t>Credits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</si>
  <si>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</si>
  <si>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Local</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</si>
  <si>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</si>
  <si>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</si>
  <si>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</si>
  <si>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</si>
  <si>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If your university did not follow a numerical grading scale, then fill out all your courses in this segment -</t>
    </r>
    <r>
      <rPr>
        <b/>
        <sz val="10"/>
        <color theme="1"/>
        <rFont val="Cambria"/>
        <family val="1"/>
        <scheme val="major"/>
      </rPr>
      <t xml:space="preserve"> 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</si>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</sst>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u/>
      <sz val="11"/>
      <color rgb="FF00B0F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3">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9">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4" fillId="0" borderId="49" xfId="0" applyFont="1" applyBorder="1" applyAlignment="1" applyProtection="1">
      <alignment horizontal="left" textRotation="90" wrapText="1"/>
      <protection locked="0" hidden="1"/>
    </xf>
    <xf numFmtId="0" fontId="8" fillId="0" borderId="49" xfId="0" applyFont="1" applyBorder="1" applyAlignment="1" applyProtection="1">
      <alignment horizontal="left" textRotation="90" wrapText="1"/>
      <protection locked="0" hidden="1"/>
    </xf>
    <xf numFmtId="0" fontId="25" fillId="0" borderId="0" xfId="0" applyFont="1" applyAlignment="1">
      <alignment wrapText="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1">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120650</xdr:colOff>
      <xdr:row>6</xdr:row>
      <xdr:rowOff>533400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E7002548-7B13-48F2-BB4F-C44E531AAC32}"/>
            </a:ext>
          </a:extLst>
        </xdr:cNvPr>
        <xdr:cNvSpPr txBox="1"/>
      </xdr:nvSpPr>
      <xdr:spPr>
        <a:xfrm>
          <a:off x="14789150"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kurser.dtu.dk/course/2021-2022/01035?menulanguage=en"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51" sqref="D51"/>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2"/>
      <c r="B4" s="112"/>
      <c r="C4" s="112"/>
      <c r="D4" s="112"/>
      <c r="E4" s="112"/>
      <c r="F4" s="112"/>
      <c r="G4" s="112"/>
      <c r="H4" s="112"/>
      <c r="I4" s="112"/>
      <c r="J4" s="112"/>
      <c r="K4" s="8"/>
      <c r="L4" s="8"/>
      <c r="M4" s="7"/>
      <c r="N4" s="7"/>
    </row>
    <row r="5" spans="1:26" ht="15" customHeight="1" x14ac:dyDescent="0.35">
      <c r="A5" s="112"/>
      <c r="B5" s="112"/>
      <c r="C5" s="112"/>
      <c r="D5" s="112"/>
      <c r="E5" s="112"/>
      <c r="F5" s="112"/>
      <c r="G5" s="112"/>
      <c r="H5" s="112"/>
      <c r="I5" s="112"/>
      <c r="J5" s="112"/>
      <c r="K5" s="8"/>
      <c r="L5" s="8"/>
      <c r="M5" s="7"/>
      <c r="N5" s="7"/>
    </row>
    <row r="6" spans="1:26" ht="15" customHeight="1" x14ac:dyDescent="0.35">
      <c r="A6" s="112"/>
      <c r="B6" s="112"/>
      <c r="C6" s="112"/>
      <c r="D6" s="112"/>
      <c r="E6" s="112"/>
      <c r="F6" s="112"/>
      <c r="G6" s="112"/>
      <c r="H6" s="112"/>
      <c r="I6" s="112"/>
      <c r="J6" s="112"/>
      <c r="K6" s="8"/>
      <c r="L6" s="8"/>
      <c r="M6" s="7"/>
      <c r="N6" s="7"/>
    </row>
    <row r="7" spans="1:26" ht="117.75" customHeight="1" x14ac:dyDescent="0.2">
      <c r="A7" s="113" t="s">
        <v>527</v>
      </c>
      <c r="B7" s="113"/>
      <c r="C7" s="113"/>
      <c r="D7" s="113"/>
      <c r="E7" s="113"/>
      <c r="F7" s="113"/>
      <c r="G7" s="113"/>
      <c r="H7" s="113"/>
      <c r="I7" s="113"/>
      <c r="J7" s="113"/>
      <c r="K7" s="113"/>
      <c r="L7" s="113"/>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5"/>
      <c r="C10" s="116"/>
      <c r="D10" s="116"/>
      <c r="E10" s="116"/>
      <c r="F10" s="116"/>
      <c r="G10" s="117"/>
      <c r="H10"/>
      <c r="I10"/>
      <c r="J10"/>
      <c r="K10" s="12"/>
      <c r="L10" s="6" t="s">
        <v>301</v>
      </c>
      <c r="M10" s="6"/>
      <c r="N10" s="7"/>
      <c r="O10" s="7"/>
      <c r="P10" s="7"/>
      <c r="Q10" s="7"/>
      <c r="R10" s="7"/>
      <c r="S10" s="7"/>
      <c r="Z10" s="4" t="s">
        <v>310</v>
      </c>
    </row>
    <row r="11" spans="1:26" ht="15" x14ac:dyDescent="0.25">
      <c r="A11" s="5" t="s">
        <v>261</v>
      </c>
      <c r="B11" s="115"/>
      <c r="C11" s="116"/>
      <c r="D11" s="116"/>
      <c r="E11" s="116"/>
      <c r="F11" s="116"/>
      <c r="G11" s="117"/>
      <c r="H11"/>
      <c r="I11"/>
      <c r="J11"/>
      <c r="K11" s="12"/>
      <c r="L11" s="6" t="s">
        <v>302</v>
      </c>
      <c r="M11" s="6"/>
      <c r="N11" s="7"/>
      <c r="O11" s="7"/>
      <c r="P11" s="7"/>
      <c r="Q11" s="7"/>
      <c r="R11" s="7"/>
      <c r="S11" s="7"/>
      <c r="Z11" s="4" t="s">
        <v>311</v>
      </c>
    </row>
    <row r="12" spans="1:26" ht="15" x14ac:dyDescent="0.25">
      <c r="A12" s="5" t="s">
        <v>262</v>
      </c>
      <c r="B12" s="115"/>
      <c r="C12" s="116"/>
      <c r="D12" s="116"/>
      <c r="E12" s="116"/>
      <c r="F12" s="116"/>
      <c r="G12" s="117"/>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5"/>
      <c r="C15" s="116"/>
      <c r="D15" s="116"/>
      <c r="E15" s="116"/>
      <c r="F15" s="116"/>
      <c r="G15" s="117"/>
      <c r="H15"/>
      <c r="I15"/>
      <c r="J15"/>
      <c r="K15" s="12"/>
      <c r="L15" s="6"/>
      <c r="N15" s="7"/>
      <c r="O15" s="7"/>
      <c r="P15" s="7"/>
      <c r="Q15" s="7"/>
      <c r="R15" s="7"/>
      <c r="S15" s="7"/>
    </row>
    <row r="16" spans="1:26" ht="15" x14ac:dyDescent="0.25">
      <c r="A16" s="5" t="s">
        <v>314</v>
      </c>
      <c r="B16" s="115"/>
      <c r="C16" s="116"/>
      <c r="D16" s="116"/>
      <c r="E16" s="116"/>
      <c r="F16" s="116"/>
      <c r="G16" s="117"/>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4" t="s">
        <v>347</v>
      </c>
      <c r="H18" s="114"/>
      <c r="I18" s="7"/>
      <c r="K18" s="7"/>
      <c r="L18" s="7"/>
      <c r="M18" s="7"/>
      <c r="N18" s="7"/>
    </row>
    <row r="19" spans="1:26" ht="28.5" customHeight="1" x14ac:dyDescent="0.25">
      <c r="A19" s="18" t="s">
        <v>525</v>
      </c>
      <c r="B19" s="57"/>
      <c r="E19" s="16" t="s">
        <v>348</v>
      </c>
      <c r="F19" s="17"/>
      <c r="G19" s="18"/>
      <c r="H19" s="58"/>
      <c r="I19" s="19" t="s">
        <v>295</v>
      </c>
      <c r="J19" s="20" t="str">
        <f>IFERROR(IF(SUM(ISNUMBER(B39),ISNUMBER(C39),ISNUMBER(B40),ISNUMBER(C40),ISNUMBER(C41),ISNUMBER(B41))=6,SUMPRODUCT(B39:B138,C39:C138)/SUM(B39:B138)," ")," ")</f>
        <v xml:space="preserve"> </v>
      </c>
      <c r="K19" s="111" t="s">
        <v>489</v>
      </c>
      <c r="L19" s="111"/>
      <c r="M19" s="111"/>
      <c r="N19" s="111"/>
      <c r="O19" s="111"/>
      <c r="R19" s="21"/>
    </row>
    <row r="20" spans="1:26" ht="30" customHeight="1" x14ac:dyDescent="0.2">
      <c r="A20" s="22" t="s">
        <v>349</v>
      </c>
      <c r="E20" s="66" t="s">
        <v>487</v>
      </c>
      <c r="F20" s="110"/>
      <c r="G20" s="110"/>
      <c r="I20" s="19" t="s">
        <v>488</v>
      </c>
      <c r="J20" s="20" t="str" cm="1">
        <f t="array" ref="J20">IFERROR(IF(SUM(ISNUMBER(B39),ISNUMBER(C39),ISNUMBER(B40),ISNUMBER(C40),ISNUMBER(C41),ISNUMBER(B41))=6,SUMPRODUCT(B39:B138,(B21-C39:C138)/(B21-B23))/SUM(B39:B138)*100,""),"")</f>
        <v/>
      </c>
      <c r="K20" s="111"/>
      <c r="L20" s="111"/>
      <c r="M20" s="111"/>
      <c r="N20" s="111"/>
      <c r="O20" s="111"/>
    </row>
    <row r="21" spans="1:26" ht="15" x14ac:dyDescent="0.25">
      <c r="A21" s="23" t="s">
        <v>350</v>
      </c>
      <c r="B21" s="24"/>
      <c r="C21" s="7"/>
      <c r="D21" s="109" t="s">
        <v>528</v>
      </c>
      <c r="J21" s="7"/>
      <c r="K21" s="25" t="s">
        <v>293</v>
      </c>
      <c r="Z21" s="59" t="s">
        <v>3</v>
      </c>
    </row>
    <row r="22" spans="1:26" ht="15" x14ac:dyDescent="0.25">
      <c r="A22" s="26" t="s">
        <v>351</v>
      </c>
      <c r="B22" s="24"/>
      <c r="C22" s="7"/>
      <c r="D22" s="109"/>
      <c r="F22" s="27"/>
      <c r="H22" s="27"/>
      <c r="I22" s="28"/>
      <c r="J22" s="7"/>
      <c r="K22" s="25" t="s">
        <v>294</v>
      </c>
      <c r="Z22" s="59" t="s">
        <v>4</v>
      </c>
    </row>
    <row r="23" spans="1:26" s="7" customFormat="1" ht="15" x14ac:dyDescent="0.25">
      <c r="A23" s="29" t="s">
        <v>352</v>
      </c>
      <c r="B23" s="24"/>
      <c r="D23" s="109"/>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529</v>
      </c>
      <c r="B190" s="57"/>
      <c r="C190" s="57"/>
      <c r="D190" s="49"/>
      <c r="E190" s="47"/>
      <c r="F190" s="48"/>
      <c r="N190" s="59" t="s">
        <v>197</v>
      </c>
      <c r="S190" s="9" t="s">
        <v>197</v>
      </c>
      <c r="Z190" s="59" t="s">
        <v>147</v>
      </c>
    </row>
    <row r="191" spans="1:26" ht="15" x14ac:dyDescent="0.25">
      <c r="A191" s="57" t="s">
        <v>530</v>
      </c>
      <c r="B191" s="57"/>
      <c r="C191" s="57"/>
      <c r="D191" s="49"/>
      <c r="E191" s="47"/>
      <c r="F191" s="48"/>
      <c r="N191" s="59" t="s">
        <v>198</v>
      </c>
      <c r="S191" s="9" t="s">
        <v>198</v>
      </c>
      <c r="Z191" s="59" t="s">
        <v>148</v>
      </c>
    </row>
    <row r="192" spans="1:26" ht="15" x14ac:dyDescent="0.25">
      <c r="A192" s="57" t="s">
        <v>531</v>
      </c>
      <c r="B192" s="57"/>
      <c r="C192" s="57"/>
      <c r="D192" s="49"/>
      <c r="E192" s="47"/>
      <c r="F192" s="48"/>
      <c r="N192" s="59" t="s">
        <v>199</v>
      </c>
      <c r="S192" s="9" t="s">
        <v>199</v>
      </c>
      <c r="Z192" s="59" t="s">
        <v>149</v>
      </c>
    </row>
    <row r="193" spans="1:26" ht="15" x14ac:dyDescent="0.25">
      <c r="A193" s="57" t="s">
        <v>532</v>
      </c>
      <c r="B193" s="57"/>
      <c r="C193" s="57"/>
      <c r="D193" s="49"/>
      <c r="E193" s="47"/>
      <c r="F193" s="48"/>
      <c r="N193" s="59" t="s">
        <v>200</v>
      </c>
      <c r="S193" s="9" t="s">
        <v>200</v>
      </c>
      <c r="Z193" s="59" t="s">
        <v>150</v>
      </c>
    </row>
    <row r="194" spans="1:26" ht="15" x14ac:dyDescent="0.25">
      <c r="A194" s="57" t="s">
        <v>533</v>
      </c>
      <c r="B194" s="57"/>
      <c r="C194" s="57"/>
      <c r="D194" s="49"/>
      <c r="E194" s="47"/>
      <c r="F194" s="48"/>
      <c r="N194" s="59" t="s">
        <v>201</v>
      </c>
      <c r="S194" s="9" t="s">
        <v>201</v>
      </c>
      <c r="Z194" s="59" t="s">
        <v>151</v>
      </c>
    </row>
    <row r="195" spans="1:26" ht="15" x14ac:dyDescent="0.25">
      <c r="A195" s="57" t="s">
        <v>534</v>
      </c>
      <c r="B195" s="57"/>
      <c r="C195" s="57"/>
      <c r="D195" s="49"/>
      <c r="E195" s="47"/>
      <c r="F195" s="48"/>
      <c r="N195" s="59" t="s">
        <v>202</v>
      </c>
      <c r="S195" s="9" t="s">
        <v>202</v>
      </c>
      <c r="Z195" s="59" t="s">
        <v>152</v>
      </c>
    </row>
    <row r="196" spans="1:26" ht="15" x14ac:dyDescent="0.25">
      <c r="A196" s="57" t="s">
        <v>535</v>
      </c>
      <c r="B196" s="57"/>
      <c r="C196" s="57"/>
      <c r="D196" s="49"/>
      <c r="E196" s="47"/>
      <c r="F196" s="48"/>
      <c r="N196" s="59" t="s">
        <v>203</v>
      </c>
      <c r="S196" s="9" t="s">
        <v>203</v>
      </c>
      <c r="Z196" s="59" t="s">
        <v>153</v>
      </c>
    </row>
    <row r="197" spans="1:26" ht="15" x14ac:dyDescent="0.25">
      <c r="A197" s="57" t="s">
        <v>536</v>
      </c>
      <c r="B197" s="57"/>
      <c r="C197" s="57"/>
      <c r="D197" s="49"/>
      <c r="E197" s="47"/>
      <c r="F197" s="48"/>
      <c r="N197" s="59" t="s">
        <v>204</v>
      </c>
      <c r="S197" s="9" t="s">
        <v>204</v>
      </c>
      <c r="Z197" s="59" t="s">
        <v>154</v>
      </c>
    </row>
    <row r="198" spans="1:26" ht="15" x14ac:dyDescent="0.25">
      <c r="A198" s="57" t="s">
        <v>537</v>
      </c>
      <c r="B198" s="57"/>
      <c r="C198" s="57"/>
      <c r="D198" s="49"/>
      <c r="E198" s="47"/>
      <c r="F198" s="48"/>
      <c r="N198" s="59" t="s">
        <v>205</v>
      </c>
      <c r="S198" s="9" t="s">
        <v>205</v>
      </c>
      <c r="Z198" s="59" t="s">
        <v>155</v>
      </c>
    </row>
    <row r="199" spans="1:26" ht="15" x14ac:dyDescent="0.25">
      <c r="A199" s="57" t="s">
        <v>538</v>
      </c>
      <c r="B199" s="57"/>
      <c r="C199" s="57"/>
      <c r="D199" s="49"/>
      <c r="E199" s="47"/>
      <c r="F199" s="48"/>
      <c r="N199" s="59" t="s">
        <v>206</v>
      </c>
      <c r="S199" s="9" t="s">
        <v>206</v>
      </c>
      <c r="Z199" s="59" t="s">
        <v>156</v>
      </c>
    </row>
    <row r="200" spans="1:26" ht="15" x14ac:dyDescent="0.25">
      <c r="A200" s="57" t="s">
        <v>539</v>
      </c>
      <c r="B200" s="57"/>
      <c r="C200" s="57"/>
      <c r="D200" s="49"/>
      <c r="E200" s="47"/>
      <c r="F200" s="48"/>
      <c r="N200" s="59" t="s">
        <v>207</v>
      </c>
      <c r="S200" s="9" t="s">
        <v>207</v>
      </c>
      <c r="Z200" s="59" t="s">
        <v>157</v>
      </c>
    </row>
    <row r="201" spans="1:26" ht="15" x14ac:dyDescent="0.25">
      <c r="A201" s="57" t="s">
        <v>540</v>
      </c>
      <c r="B201" s="57"/>
      <c r="C201" s="57"/>
      <c r="D201" s="49"/>
      <c r="E201" s="47"/>
      <c r="F201" s="48"/>
      <c r="N201" s="59" t="s">
        <v>208</v>
      </c>
      <c r="S201" s="9" t="s">
        <v>208</v>
      </c>
      <c r="Z201" s="59" t="s">
        <v>158</v>
      </c>
    </row>
    <row r="202" spans="1:26" ht="15" x14ac:dyDescent="0.25">
      <c r="A202" s="57" t="s">
        <v>541</v>
      </c>
      <c r="B202" s="57"/>
      <c r="C202" s="57"/>
      <c r="D202" s="49"/>
      <c r="E202" s="47"/>
      <c r="F202" s="48"/>
      <c r="N202" s="59" t="s">
        <v>209</v>
      </c>
      <c r="S202" s="9" t="s">
        <v>209</v>
      </c>
      <c r="Z202" s="59" t="s">
        <v>159</v>
      </c>
    </row>
    <row r="203" spans="1:26" ht="15" x14ac:dyDescent="0.25">
      <c r="A203" s="57" t="s">
        <v>542</v>
      </c>
      <c r="B203" s="57"/>
      <c r="C203" s="57"/>
      <c r="D203" s="49"/>
      <c r="E203" s="47"/>
      <c r="F203" s="48"/>
      <c r="N203" s="59" t="s">
        <v>210</v>
      </c>
      <c r="S203" s="9" t="s">
        <v>210</v>
      </c>
      <c r="Z203" s="59" t="s">
        <v>160</v>
      </c>
    </row>
    <row r="204" spans="1:26" ht="15" x14ac:dyDescent="0.25">
      <c r="A204" s="57" t="s">
        <v>543</v>
      </c>
      <c r="B204" s="57"/>
      <c r="C204" s="57"/>
      <c r="D204" s="49"/>
      <c r="E204" s="47"/>
      <c r="F204" s="48"/>
      <c r="N204" s="59" t="s">
        <v>211</v>
      </c>
      <c r="S204" s="9" t="s">
        <v>211</v>
      </c>
      <c r="Z204" s="59" t="s">
        <v>161</v>
      </c>
    </row>
    <row r="205" spans="1:26" ht="15" x14ac:dyDescent="0.25">
      <c r="A205" s="57" t="s">
        <v>544</v>
      </c>
      <c r="B205" s="57"/>
      <c r="C205" s="57"/>
      <c r="D205" s="49"/>
      <c r="E205" s="47"/>
      <c r="F205" s="48"/>
      <c r="N205" s="59" t="s">
        <v>212</v>
      </c>
      <c r="S205" s="9" t="s">
        <v>212</v>
      </c>
      <c r="Z205" s="59" t="s">
        <v>162</v>
      </c>
    </row>
    <row r="206" spans="1:26" ht="15" x14ac:dyDescent="0.25">
      <c r="A206" s="57" t="s">
        <v>545</v>
      </c>
      <c r="B206" s="57"/>
      <c r="C206" s="57"/>
      <c r="D206" s="49"/>
      <c r="E206" s="47"/>
      <c r="F206" s="48"/>
      <c r="N206" s="59" t="s">
        <v>213</v>
      </c>
      <c r="S206" s="9" t="s">
        <v>213</v>
      </c>
      <c r="Z206" s="59" t="s">
        <v>163</v>
      </c>
    </row>
    <row r="207" spans="1:26" ht="15" x14ac:dyDescent="0.25">
      <c r="A207" s="57" t="s">
        <v>546</v>
      </c>
      <c r="B207" s="57"/>
      <c r="C207" s="57"/>
      <c r="D207" s="49"/>
      <c r="E207" s="47"/>
      <c r="F207" s="48"/>
      <c r="N207" s="59" t="s">
        <v>214</v>
      </c>
      <c r="S207" s="9" t="s">
        <v>214</v>
      </c>
      <c r="Z207" s="59" t="s">
        <v>164</v>
      </c>
    </row>
    <row r="208" spans="1:26" ht="15" x14ac:dyDescent="0.25">
      <c r="A208" s="57" t="s">
        <v>547</v>
      </c>
      <c r="B208" s="57"/>
      <c r="C208" s="57"/>
      <c r="D208" s="49"/>
      <c r="E208" s="47"/>
      <c r="F208" s="48"/>
      <c r="N208" s="59" t="s">
        <v>215</v>
      </c>
      <c r="S208" s="9" t="s">
        <v>215</v>
      </c>
      <c r="Z208" s="59" t="s">
        <v>165</v>
      </c>
    </row>
    <row r="209" spans="1:26" ht="15" x14ac:dyDescent="0.25">
      <c r="A209" s="57" t="s">
        <v>548</v>
      </c>
      <c r="B209" s="57"/>
      <c r="C209" s="57"/>
      <c r="D209" s="49"/>
      <c r="E209" s="47"/>
      <c r="F209" s="48"/>
      <c r="N209" s="59" t="s">
        <v>216</v>
      </c>
      <c r="S209" s="9" t="s">
        <v>216</v>
      </c>
      <c r="Z209" s="59" t="s">
        <v>166</v>
      </c>
    </row>
    <row r="210" spans="1:26" ht="15" x14ac:dyDescent="0.25">
      <c r="A210" s="57" t="s">
        <v>549</v>
      </c>
      <c r="B210" s="57"/>
      <c r="C210" s="57"/>
      <c r="D210" s="49"/>
      <c r="E210" s="47"/>
      <c r="F210" s="48"/>
      <c r="N210" s="59" t="s">
        <v>217</v>
      </c>
      <c r="S210" s="9" t="s">
        <v>217</v>
      </c>
      <c r="Z210" s="59" t="s">
        <v>167</v>
      </c>
    </row>
    <row r="211" spans="1:26" ht="15" x14ac:dyDescent="0.25">
      <c r="A211" s="57" t="s">
        <v>550</v>
      </c>
      <c r="B211" s="57"/>
      <c r="C211" s="57"/>
      <c r="D211" s="49"/>
      <c r="E211" s="47"/>
      <c r="F211" s="48"/>
      <c r="N211" s="59" t="s">
        <v>218</v>
      </c>
      <c r="S211" s="9" t="s">
        <v>218</v>
      </c>
      <c r="Z211" s="59" t="s">
        <v>168</v>
      </c>
    </row>
    <row r="212" spans="1:26" ht="15" x14ac:dyDescent="0.25">
      <c r="A212" s="57" t="s">
        <v>551</v>
      </c>
      <c r="B212" s="57"/>
      <c r="C212" s="57"/>
      <c r="D212" s="49"/>
      <c r="E212" s="47"/>
      <c r="F212" s="48"/>
      <c r="N212" s="59" t="s">
        <v>219</v>
      </c>
      <c r="S212" s="9" t="s">
        <v>219</v>
      </c>
      <c r="Z212" s="59" t="s">
        <v>169</v>
      </c>
    </row>
    <row r="213" spans="1:26" ht="15" x14ac:dyDescent="0.25">
      <c r="A213" s="57" t="s">
        <v>552</v>
      </c>
      <c r="B213" s="57"/>
      <c r="C213" s="57"/>
      <c r="D213" s="49"/>
      <c r="E213" s="47"/>
      <c r="F213" s="48"/>
      <c r="N213" s="59" t="s">
        <v>220</v>
      </c>
      <c r="S213" s="9" t="s">
        <v>220</v>
      </c>
      <c r="Z213" s="59" t="s">
        <v>170</v>
      </c>
    </row>
    <row r="214" spans="1:26" ht="15" x14ac:dyDescent="0.25">
      <c r="A214" s="57" t="s">
        <v>553</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Ds+YOQnT1UuyImiGmThD7H0kR76znSZuAFkLdcIm5PvhgbLKP6+3yoOkeFsYzvFZXALrc8nqTbxAWR/kBPks7w==" saltValue="75jJ5+o2JGSIUbjQhc2aM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0" priority="14">
      <formula>#REF!=""</formula>
    </cfRule>
  </conditionalFormatting>
  <conditionalFormatting sqref="A21:B23">
    <cfRule type="expression" dxfId="29" priority="15">
      <formula>#REF!=""</formula>
    </cfRule>
  </conditionalFormatting>
  <conditionalFormatting sqref="B36:C38 A39:C214 E69:L214">
    <cfRule type="expression" dxfId="28" priority="10">
      <formula>OR(#REF!="No", #REF!="")</formula>
    </cfRule>
  </conditionalFormatting>
  <conditionalFormatting sqref="E20">
    <cfRule type="expression" dxfId="26" priority="7">
      <formula>$H$19="Yes"</formula>
    </cfRule>
    <cfRule type="expression" dxfId="25" priority="8">
      <formula>$H$19="No"</formula>
    </cfRule>
    <cfRule type="expression" dxfId="24" priority="9">
      <formula>$H$19=""</formula>
    </cfRule>
  </conditionalFormatting>
  <conditionalFormatting sqref="E36 D37:E37 G37:L37 A37:A38 D38:G38 K38:N68 A215:S216 E39:G68">
    <cfRule type="expression" dxfId="23" priority="11">
      <formula>OR(#REF!="No", #REF!="")</formula>
    </cfRule>
  </conditionalFormatting>
  <conditionalFormatting sqref="F20:G20">
    <cfRule type="expression" dxfId="22" priority="18">
      <formula>$H$19=""</formula>
    </cfRule>
    <cfRule type="expression" dxfId="21" priority="19">
      <formula>$H$19="No"</formula>
    </cfRule>
    <cfRule type="expression" dxfId="20" priority="20">
      <formula>$H$19="Yes"</formula>
    </cfRule>
  </conditionalFormatting>
  <conditionalFormatting sqref="K19:O19">
    <cfRule type="expression" dxfId="19"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30F191E6-9C01-49DC-8AE6-BD8D615CE791}">
      <formula1>AND(ISNUMBER(B21), B21&gt;=-10, B21&lt;=100)</formula1>
    </dataValidation>
  </dataValidations>
  <hyperlinks>
    <hyperlink ref="A19" r:id="rId1" xr:uid="{041C4380-8958-4392-ADB0-098DDBDB120F}"/>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V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3.57031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2.85546875" style="5" customWidth="1"/>
    <col min="13" max="13" width="12.140625" style="5" customWidth="1"/>
    <col min="14" max="14" width="59.42578125" style="5" customWidth="1"/>
    <col min="15" max="15" width="50.5703125" style="5" customWidth="1"/>
    <col min="16" max="16" width="50.7109375" style="5" bestFit="1" customWidth="1"/>
    <col min="17" max="17" width="8.42578125" style="5" bestFit="1" customWidth="1"/>
    <col min="18" max="21" width="9.140625" style="5"/>
    <col min="22" max="22" width="9.140625" style="6"/>
    <col min="23" max="16384" width="9.140625" style="5"/>
  </cols>
  <sheetData>
    <row r="3" spans="1:22" ht="25.5" x14ac:dyDescent="0.35">
      <c r="A3" s="68" t="str">
        <f>GPA!A3</f>
        <v xml:space="preserve">              Pre-Mapping for the MSc programme in Chemical and Biochemical Engineering</v>
      </c>
      <c r="B3" s="68"/>
      <c r="C3" s="68"/>
      <c r="D3" s="68"/>
      <c r="E3" s="68"/>
      <c r="F3" s="68"/>
      <c r="G3" s="68"/>
      <c r="H3" s="68"/>
      <c r="I3" s="68"/>
      <c r="J3" s="68"/>
      <c r="K3" s="68"/>
    </row>
    <row r="4" spans="1:22" ht="15" customHeight="1" x14ac:dyDescent="0.35">
      <c r="A4" s="112"/>
      <c r="B4" s="112"/>
      <c r="C4" s="112"/>
      <c r="D4" s="112"/>
      <c r="E4" s="112"/>
      <c r="F4" s="112"/>
      <c r="G4" s="112"/>
      <c r="H4" s="112"/>
      <c r="I4" s="112"/>
      <c r="J4" s="112"/>
      <c r="K4" s="8"/>
    </row>
    <row r="5" spans="1:22" ht="15" customHeight="1" x14ac:dyDescent="0.35">
      <c r="A5" s="112"/>
      <c r="B5" s="112"/>
      <c r="C5" s="112"/>
      <c r="D5" s="112"/>
      <c r="E5" s="112"/>
      <c r="F5" s="112"/>
      <c r="G5" s="112"/>
      <c r="H5" s="112"/>
      <c r="I5" s="112"/>
      <c r="J5" s="112"/>
      <c r="K5" s="8"/>
    </row>
    <row r="6" spans="1:22" ht="15" customHeight="1" x14ac:dyDescent="0.35">
      <c r="A6" s="112"/>
      <c r="B6" s="112"/>
      <c r="C6" s="112"/>
      <c r="D6" s="112"/>
      <c r="E6" s="112"/>
      <c r="F6" s="112"/>
      <c r="G6" s="112"/>
      <c r="H6" s="112"/>
      <c r="I6" s="112"/>
      <c r="J6" s="112"/>
      <c r="K6" s="8"/>
    </row>
    <row r="7" spans="1:22" s="7" customFormat="1" ht="15" x14ac:dyDescent="0.25">
      <c r="A7" s="5"/>
      <c r="V7" s="59" t="s">
        <v>13</v>
      </c>
    </row>
    <row r="8" spans="1:22" s="7" customFormat="1" ht="140.25" customHeight="1" x14ac:dyDescent="0.25">
      <c r="A8" s="113" t="s">
        <v>526</v>
      </c>
      <c r="B8" s="113"/>
      <c r="C8" s="113"/>
      <c r="D8" s="113"/>
      <c r="E8" s="113"/>
      <c r="F8" s="113"/>
      <c r="G8" s="113"/>
      <c r="H8" s="113"/>
      <c r="I8" s="113"/>
      <c r="J8" s="113"/>
      <c r="V8" s="59" t="s">
        <v>14</v>
      </c>
    </row>
    <row r="9" spans="1:22" s="7" customFormat="1" ht="15" x14ac:dyDescent="0.25">
      <c r="A9" s="5"/>
      <c r="V9" s="59" t="s">
        <v>15</v>
      </c>
    </row>
    <row r="10" spans="1:22" s="7" customFormat="1" ht="15" x14ac:dyDescent="0.25">
      <c r="A10" s="5"/>
      <c r="B10"/>
      <c r="C10"/>
      <c r="V10" s="59" t="s">
        <v>16</v>
      </c>
    </row>
    <row r="11" spans="1:22" ht="31.5" customHeight="1" x14ac:dyDescent="0.25">
      <c r="A11" s="32" t="s">
        <v>503</v>
      </c>
      <c r="B11"/>
      <c r="C11"/>
      <c r="F11" s="27"/>
      <c r="G11" s="27"/>
      <c r="H11" s="33"/>
      <c r="J11" s="7"/>
      <c r="V11" s="59" t="s">
        <v>17</v>
      </c>
    </row>
    <row r="12" spans="1:22" ht="239.25" customHeight="1" x14ac:dyDescent="0.25">
      <c r="A12" s="75" t="s">
        <v>499</v>
      </c>
      <c r="B12" s="34" t="s">
        <v>317</v>
      </c>
      <c r="C12" s="34" t="s">
        <v>520</v>
      </c>
      <c r="D12" s="34" t="s">
        <v>318</v>
      </c>
      <c r="E12" s="34" t="s">
        <v>491</v>
      </c>
      <c r="F12" s="106" t="s">
        <v>509</v>
      </c>
      <c r="G12" s="107" t="s">
        <v>510</v>
      </c>
      <c r="H12" s="107" t="s">
        <v>511</v>
      </c>
      <c r="I12" s="107" t="s">
        <v>512</v>
      </c>
      <c r="J12" s="107" t="s">
        <v>513</v>
      </c>
      <c r="K12" s="107" t="s">
        <v>514</v>
      </c>
      <c r="L12" s="107" t="s">
        <v>515</v>
      </c>
      <c r="M12" s="35" t="s">
        <v>313</v>
      </c>
      <c r="N12"/>
      <c r="O12"/>
      <c r="P12"/>
      <c r="V12" s="5"/>
    </row>
    <row r="13" spans="1:22" ht="27.75" customHeight="1" x14ac:dyDescent="0.25">
      <c r="A13" s="33" t="s">
        <v>319</v>
      </c>
      <c r="B13" s="36">
        <f>SUM(B15:B53,B55:B69)</f>
        <v>0</v>
      </c>
      <c r="C13" s="36">
        <f>SUM(C15:C53,C55:C69)</f>
        <v>0</v>
      </c>
      <c r="F13" s="37">
        <f t="shared" ref="F13:L13" si="0">IFERROR(SUMPRODUCT($B$15:$B$69,F$15:F$69)/100,"")</f>
        <v>0</v>
      </c>
      <c r="G13" s="37">
        <f t="shared" si="0"/>
        <v>0</v>
      </c>
      <c r="H13" s="37">
        <f t="shared" si="0"/>
        <v>0</v>
      </c>
      <c r="I13" s="37">
        <f t="shared" si="0"/>
        <v>0</v>
      </c>
      <c r="J13" s="37">
        <f t="shared" si="0"/>
        <v>0</v>
      </c>
      <c r="K13" s="37">
        <f t="shared" si="0"/>
        <v>0</v>
      </c>
      <c r="L13" s="37">
        <f t="shared" si="0"/>
        <v>0</v>
      </c>
      <c r="M13" s="65" t="str">
        <f>IFERROR((B13-SUM(F13:L13))/B13,"")</f>
        <v/>
      </c>
      <c r="N13"/>
      <c r="O13"/>
      <c r="P13"/>
      <c r="V13" s="5"/>
    </row>
    <row r="14" spans="1:22" ht="28.5" customHeight="1" x14ac:dyDescent="0.25">
      <c r="A14" s="39" t="s">
        <v>320</v>
      </c>
      <c r="D14" s="40">
        <f>IFERROR(AVERAGE(D15:D53),)</f>
        <v>0</v>
      </c>
      <c r="E14" s="40" t="str">
        <f>IFERROR(AVERAGEIF(E15:E53, "&lt;&gt;0"), "0")</f>
        <v>0</v>
      </c>
      <c r="F14" s="41">
        <f t="shared" ref="F14:M14" si="1">IFERROR(SUMPRODUCT($B$15:$B$53,$D$15:$D$53,F15:F53)/SUMPRODUCT($B$15:$B$53,F15:F53),0)</f>
        <v>0</v>
      </c>
      <c r="G14" s="41">
        <f t="shared" si="1"/>
        <v>0</v>
      </c>
      <c r="H14" s="41">
        <f t="shared" si="1"/>
        <v>0</v>
      </c>
      <c r="I14" s="41">
        <f t="shared" si="1"/>
        <v>0</v>
      </c>
      <c r="J14" s="41">
        <f t="shared" si="1"/>
        <v>0</v>
      </c>
      <c r="K14" s="41">
        <f t="shared" si="1"/>
        <v>0</v>
      </c>
      <c r="L14" s="41">
        <f t="shared" si="1"/>
        <v>0</v>
      </c>
      <c r="M14" s="42">
        <f t="shared" si="1"/>
        <v>0</v>
      </c>
      <c r="N14" s="43" t="s">
        <v>356</v>
      </c>
      <c r="O14" s="44" t="s">
        <v>315</v>
      </c>
      <c r="P14" s="9" t="s">
        <v>20</v>
      </c>
      <c r="V14" s="5"/>
    </row>
    <row r="15" spans="1:22" ht="15" x14ac:dyDescent="0.25">
      <c r="A15" s="57" t="s">
        <v>357</v>
      </c>
      <c r="B15" s="60"/>
      <c r="C15" s="60"/>
      <c r="D15" s="60"/>
      <c r="E15" s="67">
        <f>IF(D15&gt;0,(GPA!$B$21-D15)/(GPA!$B$21-GPA!$B$23)*100,0)</f>
        <v>0</v>
      </c>
      <c r="F15" s="61"/>
      <c r="G15" s="61"/>
      <c r="H15" s="61"/>
      <c r="I15" s="61"/>
      <c r="J15" s="61"/>
      <c r="K15" s="61"/>
      <c r="L15" s="61"/>
      <c r="M15" s="46" t="str">
        <f t="shared" ref="M15:M53" si="2">IF(ISBLANK(B15)," ",100-SUM(F15:L15))</f>
        <v xml:space="preserve"> </v>
      </c>
      <c r="N15" s="47"/>
      <c r="O15" s="47"/>
      <c r="P15" s="9" t="s">
        <v>21</v>
      </c>
      <c r="V15" s="5"/>
    </row>
    <row r="16" spans="1:22" ht="14.45" customHeight="1" x14ac:dyDescent="0.25">
      <c r="A16" s="57" t="s">
        <v>358</v>
      </c>
      <c r="B16" s="60"/>
      <c r="C16" s="60"/>
      <c r="D16" s="60"/>
      <c r="E16" s="67">
        <f>IF(D16&gt;0,(GPA!$B$21-D16)/(GPA!$B$21-GPA!$B$23)*100,0)</f>
        <v>0</v>
      </c>
      <c r="F16" s="61"/>
      <c r="G16" s="61"/>
      <c r="H16" s="61"/>
      <c r="I16" s="61"/>
      <c r="J16" s="61"/>
      <c r="K16" s="61"/>
      <c r="L16" s="61"/>
      <c r="M16" s="46" t="str">
        <f t="shared" ref="M16:M34" si="3">IF(ISBLANK(B16)," ",100-SUM(F16:L16))</f>
        <v xml:space="preserve"> </v>
      </c>
      <c r="N16" s="47"/>
      <c r="O16" s="47"/>
      <c r="P16" s="9" t="s">
        <v>22</v>
      </c>
      <c r="V16" s="5"/>
    </row>
    <row r="17" spans="1:22" ht="15" x14ac:dyDescent="0.25">
      <c r="A17" s="57" t="s">
        <v>359</v>
      </c>
      <c r="B17" s="60"/>
      <c r="C17" s="60"/>
      <c r="D17" s="60"/>
      <c r="E17" s="67">
        <f>IF(D17&gt;0,(GPA!$B$21-D17)/(GPA!$B$21-GPA!$B$23)*100,0)</f>
        <v>0</v>
      </c>
      <c r="F17" s="61"/>
      <c r="G17" s="61"/>
      <c r="H17" s="61"/>
      <c r="I17" s="61"/>
      <c r="J17" s="61"/>
      <c r="K17" s="61"/>
      <c r="L17" s="61"/>
      <c r="M17" s="46" t="str">
        <f t="shared" si="3"/>
        <v xml:space="preserve"> </v>
      </c>
      <c r="N17" s="47"/>
      <c r="O17" s="47"/>
      <c r="P17" s="9" t="s">
        <v>23</v>
      </c>
      <c r="V17" s="5"/>
    </row>
    <row r="18" spans="1:22" ht="15" x14ac:dyDescent="0.25">
      <c r="A18" s="57" t="s">
        <v>360</v>
      </c>
      <c r="B18" s="60"/>
      <c r="C18" s="60"/>
      <c r="D18" s="60"/>
      <c r="E18" s="67">
        <f>IF(D18&gt;0,(GPA!$B$21-D18)/(GPA!$B$21-GPA!$B$23)*100,0)</f>
        <v>0</v>
      </c>
      <c r="F18" s="61"/>
      <c r="G18" s="61"/>
      <c r="H18" s="61"/>
      <c r="I18" s="61"/>
      <c r="J18" s="61"/>
      <c r="K18" s="61"/>
      <c r="L18" s="61"/>
      <c r="M18" s="46" t="str">
        <f t="shared" si="3"/>
        <v xml:space="preserve"> </v>
      </c>
      <c r="N18" s="47"/>
      <c r="O18" s="47"/>
      <c r="P18" s="9" t="s">
        <v>24</v>
      </c>
      <c r="V18" s="5"/>
    </row>
    <row r="19" spans="1:22" ht="15" x14ac:dyDescent="0.25">
      <c r="A19" s="57" t="s">
        <v>361</v>
      </c>
      <c r="B19" s="60"/>
      <c r="C19" s="60"/>
      <c r="D19" s="60"/>
      <c r="E19" s="67">
        <f>IF(D19&gt;0,(GPA!$B$21-D19)/(GPA!$B$21-GPA!$B$23)*100,0)</f>
        <v>0</v>
      </c>
      <c r="F19" s="61"/>
      <c r="G19" s="61"/>
      <c r="H19" s="61"/>
      <c r="I19" s="61"/>
      <c r="J19" s="61"/>
      <c r="K19" s="61"/>
      <c r="L19" s="61"/>
      <c r="M19" s="46" t="str">
        <f t="shared" si="3"/>
        <v xml:space="preserve"> </v>
      </c>
      <c r="N19" s="47"/>
      <c r="O19" s="47"/>
      <c r="P19" s="9" t="s">
        <v>25</v>
      </c>
      <c r="V19" s="5"/>
    </row>
    <row r="20" spans="1:22" ht="15" x14ac:dyDescent="0.25">
      <c r="A20" s="57" t="s">
        <v>362</v>
      </c>
      <c r="B20" s="60"/>
      <c r="C20" s="60"/>
      <c r="D20" s="60"/>
      <c r="E20" s="67">
        <f>IF(D20&gt;0,(GPA!$B$21-D20)/(GPA!$B$21-GPA!$B$23)*100,0)</f>
        <v>0</v>
      </c>
      <c r="F20" s="61"/>
      <c r="G20" s="61"/>
      <c r="H20" s="61"/>
      <c r="I20" s="61"/>
      <c r="J20" s="61"/>
      <c r="K20" s="61"/>
      <c r="L20" s="61"/>
      <c r="M20" s="46" t="str">
        <f t="shared" si="3"/>
        <v xml:space="preserve"> </v>
      </c>
      <c r="N20" s="47"/>
      <c r="O20" s="47"/>
      <c r="P20" s="9" t="s">
        <v>26</v>
      </c>
      <c r="V20" s="5"/>
    </row>
    <row r="21" spans="1:22" ht="15" x14ac:dyDescent="0.25">
      <c r="A21" s="57" t="s">
        <v>363</v>
      </c>
      <c r="B21" s="60"/>
      <c r="C21" s="60"/>
      <c r="D21" s="60"/>
      <c r="E21" s="67">
        <f>IF(D21&gt;0,(GPA!$B$21-D21)/(GPA!$B$21-GPA!$B$23)*100,0)</f>
        <v>0</v>
      </c>
      <c r="F21" s="61"/>
      <c r="G21" s="61"/>
      <c r="H21" s="61"/>
      <c r="I21" s="61"/>
      <c r="J21" s="61"/>
      <c r="K21" s="61"/>
      <c r="L21" s="61"/>
      <c r="M21" s="46" t="str">
        <f t="shared" si="3"/>
        <v xml:space="preserve"> </v>
      </c>
      <c r="N21" s="47"/>
      <c r="O21" s="47"/>
      <c r="P21" s="9" t="s">
        <v>27</v>
      </c>
      <c r="V21" s="5"/>
    </row>
    <row r="22" spans="1:22" ht="15" x14ac:dyDescent="0.25">
      <c r="A22" s="57" t="s">
        <v>364</v>
      </c>
      <c r="B22" s="60"/>
      <c r="C22" s="60"/>
      <c r="D22" s="60"/>
      <c r="E22" s="67">
        <f>IF(D22&gt;0,(GPA!$B$21-D22)/(GPA!$B$21-GPA!$B$23)*100,0)</f>
        <v>0</v>
      </c>
      <c r="F22" s="61"/>
      <c r="G22" s="61"/>
      <c r="H22" s="61"/>
      <c r="I22" s="61"/>
      <c r="J22" s="61"/>
      <c r="K22" s="61"/>
      <c r="L22" s="61"/>
      <c r="M22" s="46" t="str">
        <f t="shared" si="3"/>
        <v xml:space="preserve"> </v>
      </c>
      <c r="N22" s="47"/>
      <c r="O22" s="47"/>
      <c r="P22" s="9" t="s">
        <v>28</v>
      </c>
      <c r="V22" s="5"/>
    </row>
    <row r="23" spans="1:22" ht="15" x14ac:dyDescent="0.25">
      <c r="A23" s="57" t="s">
        <v>365</v>
      </c>
      <c r="B23" s="60"/>
      <c r="C23" s="60"/>
      <c r="D23" s="60"/>
      <c r="E23" s="67">
        <f>IF(D23&gt;0,(GPA!$B$21-D23)/(GPA!$B$21-GPA!$B$23)*100,0)</f>
        <v>0</v>
      </c>
      <c r="F23" s="61"/>
      <c r="G23" s="61"/>
      <c r="H23" s="61"/>
      <c r="I23" s="61"/>
      <c r="J23" s="61"/>
      <c r="K23" s="61"/>
      <c r="L23" s="61"/>
      <c r="M23" s="46" t="str">
        <f t="shared" si="3"/>
        <v xml:space="preserve"> </v>
      </c>
      <c r="N23" s="47"/>
      <c r="O23" s="47"/>
      <c r="P23" s="9" t="s">
        <v>29</v>
      </c>
      <c r="V23" s="5"/>
    </row>
    <row r="24" spans="1:22" ht="15" x14ac:dyDescent="0.25">
      <c r="A24" s="57" t="s">
        <v>366</v>
      </c>
      <c r="B24" s="60"/>
      <c r="C24" s="60"/>
      <c r="D24" s="60"/>
      <c r="E24" s="67">
        <f>IF(D24&gt;0,(GPA!$B$21-D24)/(GPA!$B$21-GPA!$B$23)*100,0)</f>
        <v>0</v>
      </c>
      <c r="F24" s="61"/>
      <c r="G24" s="61"/>
      <c r="H24" s="61"/>
      <c r="I24" s="61"/>
      <c r="J24" s="61"/>
      <c r="K24" s="61"/>
      <c r="L24" s="61"/>
      <c r="M24" s="46" t="str">
        <f t="shared" si="3"/>
        <v xml:space="preserve"> </v>
      </c>
      <c r="N24" s="47"/>
      <c r="O24" s="47"/>
      <c r="P24" s="9" t="s">
        <v>30</v>
      </c>
      <c r="V24" s="5"/>
    </row>
    <row r="25" spans="1:22" ht="15" x14ac:dyDescent="0.25">
      <c r="A25" s="57" t="s">
        <v>367</v>
      </c>
      <c r="B25" s="60"/>
      <c r="C25" s="60"/>
      <c r="D25" s="60"/>
      <c r="E25" s="67">
        <f>IF(D25&gt;0,(GPA!$B$21-D25)/(GPA!$B$21-GPA!$B$23)*100,0)</f>
        <v>0</v>
      </c>
      <c r="F25" s="61"/>
      <c r="G25" s="61"/>
      <c r="H25" s="61"/>
      <c r="I25" s="61"/>
      <c r="J25" s="61"/>
      <c r="K25" s="61"/>
      <c r="L25" s="61"/>
      <c r="M25" s="46" t="str">
        <f t="shared" si="3"/>
        <v xml:space="preserve"> </v>
      </c>
      <c r="N25" s="47"/>
      <c r="O25" s="47"/>
      <c r="P25" s="9" t="s">
        <v>31</v>
      </c>
      <c r="V25" s="5"/>
    </row>
    <row r="26" spans="1:22" ht="15" x14ac:dyDescent="0.25">
      <c r="A26" s="57" t="s">
        <v>368</v>
      </c>
      <c r="B26" s="57"/>
      <c r="C26" s="57"/>
      <c r="D26" s="57"/>
      <c r="E26" s="67">
        <f>IF(D26&gt;0,(GPA!$B$21-D26)/(GPA!$B$21-GPA!$B$23)*100,0)</f>
        <v>0</v>
      </c>
      <c r="F26" s="61"/>
      <c r="G26" s="61"/>
      <c r="H26" s="61"/>
      <c r="I26" s="61"/>
      <c r="J26" s="61"/>
      <c r="K26" s="61"/>
      <c r="L26" s="61"/>
      <c r="M26" s="46" t="str">
        <f t="shared" si="3"/>
        <v xml:space="preserve"> </v>
      </c>
      <c r="N26" s="47"/>
      <c r="O26" s="47"/>
      <c r="P26" s="9" t="s">
        <v>32</v>
      </c>
      <c r="V26" s="5"/>
    </row>
    <row r="27" spans="1:22" ht="15" x14ac:dyDescent="0.25">
      <c r="A27" s="57" t="s">
        <v>369</v>
      </c>
      <c r="B27" s="57"/>
      <c r="C27" s="57"/>
      <c r="D27" s="57"/>
      <c r="E27" s="67">
        <f>IF(D27&gt;0,(GPA!$B$21-D27)/(GPA!$B$21-GPA!$B$23)*100,0)</f>
        <v>0</v>
      </c>
      <c r="F27" s="61"/>
      <c r="G27" s="61"/>
      <c r="H27" s="61"/>
      <c r="I27" s="61"/>
      <c r="J27" s="61"/>
      <c r="K27" s="61"/>
      <c r="L27" s="61"/>
      <c r="M27" s="46" t="str">
        <f t="shared" si="3"/>
        <v xml:space="preserve"> </v>
      </c>
      <c r="N27" s="47"/>
      <c r="O27" s="47"/>
      <c r="P27" s="9" t="s">
        <v>33</v>
      </c>
      <c r="V27" s="5"/>
    </row>
    <row r="28" spans="1:22" ht="15" x14ac:dyDescent="0.25">
      <c r="A28" s="57" t="s">
        <v>370</v>
      </c>
      <c r="B28" s="57"/>
      <c r="C28" s="57"/>
      <c r="D28" s="57"/>
      <c r="E28" s="67">
        <f>IF(D28&gt;0,(GPA!$B$21-D28)/(GPA!$B$21-GPA!$B$23)*100,0)</f>
        <v>0</v>
      </c>
      <c r="F28" s="61"/>
      <c r="G28" s="61"/>
      <c r="H28" s="61"/>
      <c r="I28" s="61"/>
      <c r="J28" s="61"/>
      <c r="K28" s="61"/>
      <c r="L28" s="61"/>
      <c r="M28" s="46" t="str">
        <f t="shared" si="3"/>
        <v xml:space="preserve"> </v>
      </c>
      <c r="N28" s="47"/>
      <c r="O28" s="47"/>
      <c r="P28" s="9" t="s">
        <v>34</v>
      </c>
      <c r="V28" s="5"/>
    </row>
    <row r="29" spans="1:22" ht="15" x14ac:dyDescent="0.25">
      <c r="A29" s="57" t="s">
        <v>371</v>
      </c>
      <c r="B29" s="57"/>
      <c r="C29" s="57"/>
      <c r="D29" s="57"/>
      <c r="E29" s="67">
        <f>IF(D29&gt;0,(GPA!$B$21-D29)/(GPA!$B$21-GPA!$B$23)*100,0)</f>
        <v>0</v>
      </c>
      <c r="F29" s="61"/>
      <c r="G29" s="61"/>
      <c r="H29" s="61"/>
      <c r="I29" s="61"/>
      <c r="J29" s="61"/>
      <c r="K29" s="61"/>
      <c r="L29" s="61"/>
      <c r="M29" s="46" t="str">
        <f t="shared" si="3"/>
        <v xml:space="preserve"> </v>
      </c>
      <c r="N29" s="47"/>
      <c r="O29" s="47"/>
      <c r="P29" s="9" t="s">
        <v>35</v>
      </c>
      <c r="V29" s="5"/>
    </row>
    <row r="30" spans="1:22" ht="15" x14ac:dyDescent="0.25">
      <c r="A30" s="57" t="s">
        <v>372</v>
      </c>
      <c r="B30" s="57"/>
      <c r="C30" s="57"/>
      <c r="D30" s="57"/>
      <c r="E30" s="67">
        <f>IF(D30&gt;0,(GPA!$B$21-D30)/(GPA!$B$21-GPA!$B$23)*100,0)</f>
        <v>0</v>
      </c>
      <c r="F30" s="61"/>
      <c r="G30" s="61"/>
      <c r="H30" s="61"/>
      <c r="I30" s="61"/>
      <c r="J30" s="61"/>
      <c r="K30" s="61"/>
      <c r="L30" s="61"/>
      <c r="M30" s="46" t="str">
        <f t="shared" si="3"/>
        <v xml:space="preserve"> </v>
      </c>
      <c r="N30" s="47"/>
      <c r="O30" s="47"/>
      <c r="P30" s="9" t="s">
        <v>36</v>
      </c>
      <c r="V30" s="5"/>
    </row>
    <row r="31" spans="1:22" ht="15" x14ac:dyDescent="0.25">
      <c r="A31" s="57" t="s">
        <v>373</v>
      </c>
      <c r="B31" s="57"/>
      <c r="C31" s="57"/>
      <c r="D31" s="57"/>
      <c r="E31" s="67">
        <f>IF(D31&gt;0,(GPA!$B$21-D31)/(GPA!$B$21-GPA!$B$23)*100,0)</f>
        <v>0</v>
      </c>
      <c r="F31" s="61"/>
      <c r="G31" s="61"/>
      <c r="H31" s="61"/>
      <c r="I31" s="61"/>
      <c r="J31" s="61"/>
      <c r="K31" s="61"/>
      <c r="L31" s="61"/>
      <c r="M31" s="46" t="str">
        <f t="shared" si="3"/>
        <v xml:space="preserve"> </v>
      </c>
      <c r="N31" s="47"/>
      <c r="O31" s="47"/>
      <c r="P31" s="9" t="s">
        <v>37</v>
      </c>
      <c r="V31" s="5"/>
    </row>
    <row r="32" spans="1:22" ht="15" x14ac:dyDescent="0.25">
      <c r="A32" s="57" t="s">
        <v>374</v>
      </c>
      <c r="B32" s="57"/>
      <c r="C32" s="57"/>
      <c r="D32" s="57"/>
      <c r="E32" s="67">
        <f>IF(D32&gt;0,(GPA!$B$21-D32)/(GPA!$B$21-GPA!$B$23)*100,0)</f>
        <v>0</v>
      </c>
      <c r="F32" s="61"/>
      <c r="G32" s="61"/>
      <c r="H32" s="61"/>
      <c r="I32" s="61"/>
      <c r="J32" s="61"/>
      <c r="K32" s="61"/>
      <c r="L32" s="61"/>
      <c r="M32" s="46" t="str">
        <f t="shared" si="3"/>
        <v xml:space="preserve"> </v>
      </c>
      <c r="N32" s="47"/>
      <c r="O32" s="47"/>
      <c r="P32" s="9" t="s">
        <v>38</v>
      </c>
      <c r="V32" s="5"/>
    </row>
    <row r="33" spans="1:22" ht="15" x14ac:dyDescent="0.25">
      <c r="A33" s="57" t="s">
        <v>375</v>
      </c>
      <c r="B33" s="57"/>
      <c r="C33" s="57"/>
      <c r="D33" s="57"/>
      <c r="E33" s="67">
        <f>IF(D33&gt;0,(GPA!$B$21-D33)/(GPA!$B$21-GPA!$B$23)*100,0)</f>
        <v>0</v>
      </c>
      <c r="F33" s="61"/>
      <c r="G33" s="61"/>
      <c r="H33" s="61"/>
      <c r="I33" s="61"/>
      <c r="J33" s="61"/>
      <c r="K33" s="61"/>
      <c r="L33" s="61"/>
      <c r="M33" s="46" t="str">
        <f t="shared" si="3"/>
        <v xml:space="preserve"> </v>
      </c>
      <c r="N33" s="47"/>
      <c r="O33" s="47"/>
      <c r="P33" s="9" t="s">
        <v>39</v>
      </c>
      <c r="V33" s="5"/>
    </row>
    <row r="34" spans="1:22" ht="15" x14ac:dyDescent="0.25">
      <c r="A34" s="57" t="s">
        <v>376</v>
      </c>
      <c r="B34" s="57"/>
      <c r="C34" s="57"/>
      <c r="D34" s="57"/>
      <c r="E34" s="67">
        <f>IF(D34&gt;0,(GPA!$B$21-D34)/(GPA!$B$21-GPA!$B$23)*100,0)</f>
        <v>0</v>
      </c>
      <c r="F34" s="61"/>
      <c r="G34" s="61"/>
      <c r="H34" s="61"/>
      <c r="I34" s="61"/>
      <c r="J34" s="61"/>
      <c r="K34" s="61"/>
      <c r="L34" s="61"/>
      <c r="M34" s="46" t="str">
        <f t="shared" si="3"/>
        <v xml:space="preserve"> </v>
      </c>
      <c r="N34" s="47"/>
      <c r="O34" s="47"/>
      <c r="P34" s="9" t="s">
        <v>40</v>
      </c>
      <c r="V34" s="5"/>
    </row>
    <row r="35" spans="1:22" ht="14.45" customHeight="1" x14ac:dyDescent="0.25">
      <c r="A35" s="57" t="s">
        <v>377</v>
      </c>
      <c r="B35" s="60"/>
      <c r="C35" s="60"/>
      <c r="D35" s="60"/>
      <c r="E35" s="67">
        <f>IF(D35&gt;0,(GPA!$B$21-D35)/(GPA!$B$21-GPA!$B$23)*100,0)</f>
        <v>0</v>
      </c>
      <c r="F35" s="61"/>
      <c r="G35" s="61"/>
      <c r="H35" s="61"/>
      <c r="I35" s="61"/>
      <c r="J35" s="61"/>
      <c r="K35" s="61"/>
      <c r="L35" s="61"/>
      <c r="M35" s="46" t="str">
        <f t="shared" si="2"/>
        <v xml:space="preserve"> </v>
      </c>
      <c r="N35" s="47"/>
      <c r="O35" s="47"/>
      <c r="P35" s="9" t="s">
        <v>22</v>
      </c>
      <c r="V35" s="5"/>
    </row>
    <row r="36" spans="1:22" ht="15" x14ac:dyDescent="0.25">
      <c r="A36" s="57" t="s">
        <v>378</v>
      </c>
      <c r="B36" s="60"/>
      <c r="C36" s="60"/>
      <c r="D36" s="60"/>
      <c r="E36" s="67">
        <f>IF(D36&gt;0,(GPA!$B$21-D36)/(GPA!$B$21-GPA!$B$23)*100,0)</f>
        <v>0</v>
      </c>
      <c r="F36" s="61"/>
      <c r="G36" s="61"/>
      <c r="H36" s="61"/>
      <c r="I36" s="61"/>
      <c r="J36" s="61"/>
      <c r="K36" s="61"/>
      <c r="L36" s="61"/>
      <c r="M36" s="46" t="str">
        <f t="shared" si="2"/>
        <v xml:space="preserve"> </v>
      </c>
      <c r="N36" s="47"/>
      <c r="O36" s="47"/>
      <c r="P36" s="9" t="s">
        <v>23</v>
      </c>
      <c r="V36" s="5"/>
    </row>
    <row r="37" spans="1:22" ht="15" x14ac:dyDescent="0.25">
      <c r="A37" s="57" t="s">
        <v>379</v>
      </c>
      <c r="B37" s="60"/>
      <c r="C37" s="60"/>
      <c r="D37" s="60"/>
      <c r="E37" s="67">
        <f>IF(D37&gt;0,(GPA!$B$21-D37)/(GPA!$B$21-GPA!$B$23)*100,0)</f>
        <v>0</v>
      </c>
      <c r="F37" s="61"/>
      <c r="G37" s="61"/>
      <c r="H37" s="61"/>
      <c r="I37" s="61"/>
      <c r="J37" s="61"/>
      <c r="K37" s="61"/>
      <c r="L37" s="61"/>
      <c r="M37" s="46" t="str">
        <f t="shared" si="2"/>
        <v xml:space="preserve"> </v>
      </c>
      <c r="N37" s="47"/>
      <c r="O37" s="47"/>
      <c r="P37" s="9" t="s">
        <v>24</v>
      </c>
      <c r="V37" s="5"/>
    </row>
    <row r="38" spans="1:22" ht="15" x14ac:dyDescent="0.25">
      <c r="A38" s="57" t="s">
        <v>380</v>
      </c>
      <c r="B38" s="60"/>
      <c r="C38" s="60"/>
      <c r="D38" s="60"/>
      <c r="E38" s="67">
        <f>IF(D38&gt;0,(GPA!$B$21-D38)/(GPA!$B$21-GPA!$B$23)*100,0)</f>
        <v>0</v>
      </c>
      <c r="F38" s="61"/>
      <c r="G38" s="61"/>
      <c r="H38" s="61"/>
      <c r="I38" s="61"/>
      <c r="J38" s="61"/>
      <c r="K38" s="61"/>
      <c r="L38" s="61"/>
      <c r="M38" s="46" t="str">
        <f t="shared" si="2"/>
        <v xml:space="preserve"> </v>
      </c>
      <c r="N38" s="47"/>
      <c r="O38" s="47"/>
      <c r="P38" s="9" t="s">
        <v>25</v>
      </c>
      <c r="V38" s="5"/>
    </row>
    <row r="39" spans="1:22" ht="15" x14ac:dyDescent="0.25">
      <c r="A39" s="57" t="s">
        <v>381</v>
      </c>
      <c r="B39" s="60"/>
      <c r="C39" s="60"/>
      <c r="D39" s="60"/>
      <c r="E39" s="67">
        <f>IF(D39&gt;0,(GPA!$B$21-D39)/(GPA!$B$21-GPA!$B$23)*100,0)</f>
        <v>0</v>
      </c>
      <c r="F39" s="61"/>
      <c r="G39" s="61"/>
      <c r="H39" s="61"/>
      <c r="I39" s="61"/>
      <c r="J39" s="61"/>
      <c r="K39" s="61"/>
      <c r="L39" s="61"/>
      <c r="M39" s="46" t="str">
        <f t="shared" si="2"/>
        <v xml:space="preserve"> </v>
      </c>
      <c r="N39" s="47"/>
      <c r="O39" s="47"/>
      <c r="P39" s="9" t="s">
        <v>26</v>
      </c>
      <c r="V39" s="5"/>
    </row>
    <row r="40" spans="1:22" ht="15" x14ac:dyDescent="0.25">
      <c r="A40" s="57" t="s">
        <v>382</v>
      </c>
      <c r="B40" s="60"/>
      <c r="C40" s="60"/>
      <c r="D40" s="60"/>
      <c r="E40" s="67">
        <f>IF(D40&gt;0,(GPA!$B$21-D40)/(GPA!$B$21-GPA!$B$23)*100,0)</f>
        <v>0</v>
      </c>
      <c r="F40" s="61"/>
      <c r="G40" s="61"/>
      <c r="H40" s="61"/>
      <c r="I40" s="61"/>
      <c r="J40" s="61"/>
      <c r="K40" s="61"/>
      <c r="L40" s="61"/>
      <c r="M40" s="46" t="str">
        <f t="shared" si="2"/>
        <v xml:space="preserve"> </v>
      </c>
      <c r="N40" s="47"/>
      <c r="O40" s="47"/>
      <c r="P40" s="9" t="s">
        <v>27</v>
      </c>
      <c r="V40" s="5"/>
    </row>
    <row r="41" spans="1:22" ht="15" x14ac:dyDescent="0.25">
      <c r="A41" s="57" t="s">
        <v>383</v>
      </c>
      <c r="B41" s="60"/>
      <c r="C41" s="60"/>
      <c r="D41" s="60"/>
      <c r="E41" s="67">
        <f>IF(D41&gt;0,(GPA!$B$21-D41)/(GPA!$B$21-GPA!$B$23)*100,0)</f>
        <v>0</v>
      </c>
      <c r="F41" s="61"/>
      <c r="G41" s="61"/>
      <c r="H41" s="61"/>
      <c r="I41" s="61"/>
      <c r="J41" s="61"/>
      <c r="K41" s="61"/>
      <c r="L41" s="61"/>
      <c r="M41" s="46" t="str">
        <f t="shared" si="2"/>
        <v xml:space="preserve"> </v>
      </c>
      <c r="N41" s="47"/>
      <c r="O41" s="47"/>
      <c r="P41" s="9" t="s">
        <v>28</v>
      </c>
      <c r="V41" s="5"/>
    </row>
    <row r="42" spans="1:22" ht="15" x14ac:dyDescent="0.25">
      <c r="A42" s="57" t="s">
        <v>384</v>
      </c>
      <c r="B42" s="60"/>
      <c r="C42" s="60"/>
      <c r="D42" s="60"/>
      <c r="E42" s="67">
        <f>IF(D42&gt;0,(GPA!$B$21-D42)/(GPA!$B$21-GPA!$B$23)*100,0)</f>
        <v>0</v>
      </c>
      <c r="F42" s="61"/>
      <c r="G42" s="61"/>
      <c r="H42" s="61"/>
      <c r="I42" s="61"/>
      <c r="J42" s="61"/>
      <c r="K42" s="61"/>
      <c r="L42" s="61"/>
      <c r="M42" s="46" t="str">
        <f t="shared" si="2"/>
        <v xml:space="preserve"> </v>
      </c>
      <c r="N42" s="47"/>
      <c r="O42" s="47"/>
      <c r="P42" s="9" t="s">
        <v>29</v>
      </c>
      <c r="V42" s="5"/>
    </row>
    <row r="43" spans="1:22" ht="15" x14ac:dyDescent="0.25">
      <c r="A43" s="57" t="s">
        <v>385</v>
      </c>
      <c r="B43" s="60"/>
      <c r="C43" s="60"/>
      <c r="D43" s="60"/>
      <c r="E43" s="67">
        <f>IF(D43&gt;0,(GPA!$B$21-D43)/(GPA!$B$21-GPA!$B$23)*100,0)</f>
        <v>0</v>
      </c>
      <c r="F43" s="61"/>
      <c r="G43" s="61"/>
      <c r="H43" s="61"/>
      <c r="I43" s="61"/>
      <c r="J43" s="61"/>
      <c r="K43" s="61"/>
      <c r="L43" s="61"/>
      <c r="M43" s="46" t="str">
        <f t="shared" si="2"/>
        <v xml:space="preserve"> </v>
      </c>
      <c r="N43" s="47"/>
      <c r="O43" s="47"/>
      <c r="P43" s="9" t="s">
        <v>30</v>
      </c>
      <c r="V43" s="5"/>
    </row>
    <row r="44" spans="1:22" ht="15" x14ac:dyDescent="0.25">
      <c r="A44" s="57" t="s">
        <v>386</v>
      </c>
      <c r="B44" s="60"/>
      <c r="C44" s="60"/>
      <c r="D44" s="60"/>
      <c r="E44" s="67">
        <f>IF(D44&gt;0,(GPA!$B$21-D44)/(GPA!$B$21-GPA!$B$23)*100,0)</f>
        <v>0</v>
      </c>
      <c r="F44" s="61"/>
      <c r="G44" s="61"/>
      <c r="H44" s="61"/>
      <c r="I44" s="61"/>
      <c r="J44" s="61"/>
      <c r="K44" s="61"/>
      <c r="L44" s="61"/>
      <c r="M44" s="46" t="str">
        <f t="shared" si="2"/>
        <v xml:space="preserve"> </v>
      </c>
      <c r="N44" s="47"/>
      <c r="O44" s="47"/>
      <c r="P44" s="9" t="s">
        <v>31</v>
      </c>
      <c r="V44" s="5"/>
    </row>
    <row r="45" spans="1:22" ht="15" x14ac:dyDescent="0.25">
      <c r="A45" s="57" t="s">
        <v>387</v>
      </c>
      <c r="B45" s="57"/>
      <c r="C45" s="57"/>
      <c r="D45" s="57"/>
      <c r="E45" s="67">
        <f>IF(D45&gt;0,(GPA!$B$21-D45)/(GPA!$B$21-GPA!$B$23)*100,0)</f>
        <v>0</v>
      </c>
      <c r="F45" s="61"/>
      <c r="G45" s="61"/>
      <c r="H45" s="61"/>
      <c r="I45" s="61"/>
      <c r="J45" s="61"/>
      <c r="K45" s="61"/>
      <c r="L45" s="61"/>
      <c r="M45" s="46" t="str">
        <f t="shared" si="2"/>
        <v xml:space="preserve"> </v>
      </c>
      <c r="N45" s="47"/>
      <c r="O45" s="47"/>
      <c r="P45" s="9" t="s">
        <v>32</v>
      </c>
      <c r="V45" s="5"/>
    </row>
    <row r="46" spans="1:22" ht="15" x14ac:dyDescent="0.25">
      <c r="A46" s="57" t="s">
        <v>388</v>
      </c>
      <c r="B46" s="57"/>
      <c r="C46" s="57"/>
      <c r="D46" s="57"/>
      <c r="E46" s="67">
        <f>IF(D46&gt;0,(GPA!$B$21-D46)/(GPA!$B$21-GPA!$B$23)*100,0)</f>
        <v>0</v>
      </c>
      <c r="F46" s="61"/>
      <c r="G46" s="61"/>
      <c r="H46" s="61"/>
      <c r="I46" s="61"/>
      <c r="J46" s="61"/>
      <c r="K46" s="61"/>
      <c r="L46" s="61"/>
      <c r="M46" s="46" t="str">
        <f t="shared" si="2"/>
        <v xml:space="preserve"> </v>
      </c>
      <c r="N46" s="47"/>
      <c r="O46" s="47"/>
      <c r="P46" s="9" t="s">
        <v>33</v>
      </c>
      <c r="V46" s="5"/>
    </row>
    <row r="47" spans="1:22" ht="15" x14ac:dyDescent="0.25">
      <c r="A47" s="57" t="s">
        <v>389</v>
      </c>
      <c r="B47" s="57"/>
      <c r="C47" s="57"/>
      <c r="D47" s="57"/>
      <c r="E47" s="67">
        <f>IF(D47&gt;0,(GPA!$B$21-D47)/(GPA!$B$21-GPA!$B$23)*100,0)</f>
        <v>0</v>
      </c>
      <c r="F47" s="61"/>
      <c r="G47" s="61"/>
      <c r="H47" s="61"/>
      <c r="I47" s="61"/>
      <c r="J47" s="61"/>
      <c r="K47" s="61"/>
      <c r="L47" s="61"/>
      <c r="M47" s="46" t="str">
        <f t="shared" si="2"/>
        <v xml:space="preserve"> </v>
      </c>
      <c r="N47" s="47"/>
      <c r="O47" s="47"/>
      <c r="P47" s="9" t="s">
        <v>34</v>
      </c>
      <c r="V47" s="5"/>
    </row>
    <row r="48" spans="1:22" ht="15" x14ac:dyDescent="0.25">
      <c r="A48" s="57" t="s">
        <v>390</v>
      </c>
      <c r="B48" s="57"/>
      <c r="C48" s="57"/>
      <c r="D48" s="57"/>
      <c r="E48" s="67">
        <f>IF(D48&gt;0,(GPA!$B$21-D48)/(GPA!$B$21-GPA!$B$23)*100,0)</f>
        <v>0</v>
      </c>
      <c r="F48" s="61"/>
      <c r="G48" s="61"/>
      <c r="H48" s="61"/>
      <c r="I48" s="61"/>
      <c r="J48" s="61"/>
      <c r="K48" s="61"/>
      <c r="L48" s="61"/>
      <c r="M48" s="46" t="str">
        <f t="shared" si="2"/>
        <v xml:space="preserve"> </v>
      </c>
      <c r="N48" s="47"/>
      <c r="O48" s="47"/>
      <c r="P48" s="9" t="s">
        <v>35</v>
      </c>
      <c r="V48" s="5"/>
    </row>
    <row r="49" spans="1:22" ht="15" x14ac:dyDescent="0.25">
      <c r="A49" s="57" t="s">
        <v>391</v>
      </c>
      <c r="B49" s="57"/>
      <c r="C49" s="57"/>
      <c r="D49" s="57"/>
      <c r="E49" s="67">
        <f>IF(D49&gt;0,(GPA!$B$21-D49)/(GPA!$B$21-GPA!$B$23)*100,0)</f>
        <v>0</v>
      </c>
      <c r="F49" s="61"/>
      <c r="G49" s="61"/>
      <c r="H49" s="61"/>
      <c r="I49" s="61"/>
      <c r="J49" s="61"/>
      <c r="K49" s="61"/>
      <c r="L49" s="61"/>
      <c r="M49" s="46" t="str">
        <f t="shared" si="2"/>
        <v xml:space="preserve"> </v>
      </c>
      <c r="N49" s="47"/>
      <c r="O49" s="47"/>
      <c r="P49" s="9" t="s">
        <v>36</v>
      </c>
      <c r="V49" s="5"/>
    </row>
    <row r="50" spans="1:22" ht="15" x14ac:dyDescent="0.25">
      <c r="A50" s="57" t="s">
        <v>392</v>
      </c>
      <c r="B50" s="57"/>
      <c r="C50" s="57"/>
      <c r="D50" s="57"/>
      <c r="E50" s="67">
        <f>IF(D50&gt;0,(GPA!$B$21-D50)/(GPA!$B$21-GPA!$B$23)*100,0)</f>
        <v>0</v>
      </c>
      <c r="F50" s="61"/>
      <c r="G50" s="61"/>
      <c r="H50" s="61"/>
      <c r="I50" s="61"/>
      <c r="J50" s="61"/>
      <c r="K50" s="61"/>
      <c r="L50" s="61"/>
      <c r="M50" s="46" t="str">
        <f t="shared" si="2"/>
        <v xml:space="preserve"> </v>
      </c>
      <c r="N50" s="47"/>
      <c r="O50" s="47"/>
      <c r="P50" s="9" t="s">
        <v>37</v>
      </c>
      <c r="V50" s="5"/>
    </row>
    <row r="51" spans="1:22" ht="15" x14ac:dyDescent="0.25">
      <c r="A51" s="57" t="s">
        <v>393</v>
      </c>
      <c r="B51" s="57"/>
      <c r="C51" s="57"/>
      <c r="D51" s="57"/>
      <c r="E51" s="67">
        <f>IF(D51&gt;0,(GPA!$B$21-D51)/(GPA!$B$21-GPA!$B$23)*100,0)</f>
        <v>0</v>
      </c>
      <c r="F51" s="61"/>
      <c r="G51" s="61"/>
      <c r="H51" s="61"/>
      <c r="I51" s="61"/>
      <c r="J51" s="61"/>
      <c r="K51" s="61"/>
      <c r="L51" s="61"/>
      <c r="M51" s="46" t="str">
        <f t="shared" si="2"/>
        <v xml:space="preserve"> </v>
      </c>
      <c r="N51" s="47"/>
      <c r="O51" s="47"/>
      <c r="P51" s="9" t="s">
        <v>38</v>
      </c>
      <c r="V51" s="5"/>
    </row>
    <row r="52" spans="1:22" ht="15" x14ac:dyDescent="0.25">
      <c r="A52" s="57" t="s">
        <v>394</v>
      </c>
      <c r="B52" s="57"/>
      <c r="C52" s="57"/>
      <c r="D52" s="57"/>
      <c r="E52" s="67">
        <f>IF(D52&gt;0,(GPA!$B$21-D52)/(GPA!$B$21-GPA!$B$23)*100,0)</f>
        <v>0</v>
      </c>
      <c r="F52" s="61"/>
      <c r="G52" s="61"/>
      <c r="H52" s="61"/>
      <c r="I52" s="61"/>
      <c r="J52" s="61"/>
      <c r="K52" s="61"/>
      <c r="L52" s="61"/>
      <c r="M52" s="46" t="str">
        <f t="shared" si="2"/>
        <v xml:space="preserve"> </v>
      </c>
      <c r="N52" s="47"/>
      <c r="O52" s="47"/>
      <c r="P52" s="9" t="s">
        <v>39</v>
      </c>
      <c r="V52" s="5"/>
    </row>
    <row r="53" spans="1:22" ht="15" x14ac:dyDescent="0.25">
      <c r="A53" s="57" t="s">
        <v>395</v>
      </c>
      <c r="B53" s="57"/>
      <c r="C53" s="57"/>
      <c r="D53" s="57"/>
      <c r="E53" s="67">
        <f>IF(D53&gt;0,(GPA!$B$21-D53)/(GPA!$B$21-GPA!$B$23)*100,0)</f>
        <v>0</v>
      </c>
      <c r="F53" s="61"/>
      <c r="G53" s="61"/>
      <c r="H53" s="61"/>
      <c r="I53" s="61"/>
      <c r="J53" s="61"/>
      <c r="K53" s="61"/>
      <c r="L53" s="61"/>
      <c r="M53" s="46" t="str">
        <f t="shared" si="2"/>
        <v xml:space="preserve"> </v>
      </c>
      <c r="N53" s="47"/>
      <c r="O53" s="47"/>
      <c r="P53" s="9" t="s">
        <v>40</v>
      </c>
      <c r="V53" s="5"/>
    </row>
    <row r="54" spans="1:22" ht="45" customHeight="1" x14ac:dyDescent="0.25">
      <c r="A54" s="118" t="s">
        <v>321</v>
      </c>
      <c r="B54" s="118"/>
      <c r="C54" s="118"/>
      <c r="D54" s="53"/>
      <c r="F54" s="53"/>
      <c r="G54" s="53"/>
      <c r="H54" s="53"/>
      <c r="I54" s="53"/>
      <c r="J54" s="53"/>
      <c r="K54" s="53"/>
      <c r="L54" s="53"/>
      <c r="M54"/>
      <c r="N54" s="47"/>
      <c r="O54" s="47"/>
      <c r="P54" s="9" t="s">
        <v>171</v>
      </c>
      <c r="V54" s="5"/>
    </row>
    <row r="55" spans="1:22" ht="15" x14ac:dyDescent="0.25">
      <c r="A55" s="57" t="s">
        <v>322</v>
      </c>
      <c r="B55" s="57"/>
      <c r="C55" s="57"/>
      <c r="D55"/>
      <c r="F55" s="62"/>
      <c r="G55" s="62"/>
      <c r="H55" s="62"/>
      <c r="I55" s="62"/>
      <c r="J55" s="62"/>
      <c r="K55" s="62"/>
      <c r="L55" s="62"/>
      <c r="M55" s="46" t="str">
        <f t="shared" ref="M55:M69" si="4">IF(ISBLANK(B55)," ",100-SUM(F55:L55))</f>
        <v xml:space="preserve"> </v>
      </c>
      <c r="N55" s="47"/>
      <c r="O55" s="47"/>
      <c r="P55" s="9" t="s">
        <v>172</v>
      </c>
      <c r="V55" s="5"/>
    </row>
    <row r="56" spans="1:22" ht="15" x14ac:dyDescent="0.25">
      <c r="A56" s="57" t="s">
        <v>323</v>
      </c>
      <c r="B56" s="57"/>
      <c r="C56" s="57"/>
      <c r="D56"/>
      <c r="F56" s="62"/>
      <c r="G56" s="62"/>
      <c r="H56" s="62"/>
      <c r="I56" s="62"/>
      <c r="J56" s="62"/>
      <c r="K56" s="62"/>
      <c r="L56" s="62"/>
      <c r="M56" s="46" t="str">
        <f t="shared" si="4"/>
        <v xml:space="preserve"> </v>
      </c>
      <c r="N56" s="47"/>
      <c r="O56" s="47"/>
      <c r="P56" s="9" t="s">
        <v>173</v>
      </c>
      <c r="V56" s="5"/>
    </row>
    <row r="57" spans="1:22" ht="15" x14ac:dyDescent="0.25">
      <c r="A57" s="57" t="s">
        <v>324</v>
      </c>
      <c r="B57" s="57"/>
      <c r="C57" s="57"/>
      <c r="D57"/>
      <c r="F57" s="62"/>
      <c r="G57" s="62"/>
      <c r="H57" s="62"/>
      <c r="I57" s="62"/>
      <c r="J57" s="62"/>
      <c r="K57" s="62"/>
      <c r="L57" s="62"/>
      <c r="M57" s="46" t="str">
        <f t="shared" si="4"/>
        <v xml:space="preserve"> </v>
      </c>
      <c r="N57" s="47"/>
      <c r="O57" s="47"/>
      <c r="P57" s="9" t="s">
        <v>174</v>
      </c>
      <c r="V57" s="5"/>
    </row>
    <row r="58" spans="1:22" ht="15" x14ac:dyDescent="0.25">
      <c r="A58" s="57" t="s">
        <v>325</v>
      </c>
      <c r="B58" s="57"/>
      <c r="C58" s="57"/>
      <c r="D58"/>
      <c r="F58" s="62"/>
      <c r="G58" s="62"/>
      <c r="H58" s="62"/>
      <c r="I58" s="62"/>
      <c r="J58" s="62"/>
      <c r="K58" s="62"/>
      <c r="L58" s="62"/>
      <c r="M58" s="46" t="str">
        <f t="shared" si="4"/>
        <v xml:space="preserve"> </v>
      </c>
      <c r="N58" s="47"/>
      <c r="O58" s="47"/>
      <c r="P58" s="9" t="s">
        <v>175</v>
      </c>
      <c r="V58" s="5"/>
    </row>
    <row r="59" spans="1:22" ht="15" x14ac:dyDescent="0.25">
      <c r="A59" s="57" t="s">
        <v>326</v>
      </c>
      <c r="B59" s="57"/>
      <c r="C59" s="57"/>
      <c r="D59"/>
      <c r="F59" s="62"/>
      <c r="G59" s="62"/>
      <c r="H59" s="62"/>
      <c r="I59" s="62"/>
      <c r="J59" s="62"/>
      <c r="K59" s="62"/>
      <c r="L59" s="62"/>
      <c r="M59" s="46" t="str">
        <f t="shared" si="4"/>
        <v xml:space="preserve"> </v>
      </c>
      <c r="N59" s="47"/>
      <c r="O59" s="47"/>
      <c r="P59" s="9" t="s">
        <v>176</v>
      </c>
      <c r="V59" s="5"/>
    </row>
    <row r="60" spans="1:22" ht="15" x14ac:dyDescent="0.25">
      <c r="A60" s="57" t="s">
        <v>327</v>
      </c>
      <c r="B60" s="57"/>
      <c r="C60" s="57"/>
      <c r="D60"/>
      <c r="F60" s="62"/>
      <c r="G60" s="62"/>
      <c r="H60" s="62"/>
      <c r="I60" s="62"/>
      <c r="J60" s="62"/>
      <c r="K60" s="62"/>
      <c r="L60" s="62"/>
      <c r="M60" s="46" t="str">
        <f t="shared" si="4"/>
        <v xml:space="preserve"> </v>
      </c>
      <c r="N60" s="47"/>
      <c r="O60" s="47"/>
      <c r="P60" s="9" t="s">
        <v>177</v>
      </c>
      <c r="V60" s="5"/>
    </row>
    <row r="61" spans="1:22" ht="15" x14ac:dyDescent="0.25">
      <c r="A61" s="57" t="s">
        <v>328</v>
      </c>
      <c r="B61" s="57"/>
      <c r="C61" s="57"/>
      <c r="D61"/>
      <c r="F61" s="62"/>
      <c r="G61" s="62"/>
      <c r="H61" s="62"/>
      <c r="I61" s="62"/>
      <c r="J61" s="62"/>
      <c r="K61" s="62"/>
      <c r="L61" s="62"/>
      <c r="M61" s="46" t="str">
        <f t="shared" si="4"/>
        <v xml:space="preserve"> </v>
      </c>
      <c r="N61" s="47"/>
      <c r="O61" s="47"/>
      <c r="P61" s="9" t="s">
        <v>178</v>
      </c>
      <c r="V61" s="5"/>
    </row>
    <row r="62" spans="1:22" ht="15" x14ac:dyDescent="0.25">
      <c r="A62" s="57" t="s">
        <v>329</v>
      </c>
      <c r="B62" s="57"/>
      <c r="C62" s="57"/>
      <c r="D62"/>
      <c r="F62" s="62"/>
      <c r="G62" s="62"/>
      <c r="H62" s="62"/>
      <c r="I62" s="62"/>
      <c r="J62" s="62"/>
      <c r="K62" s="62"/>
      <c r="L62" s="62"/>
      <c r="M62" s="46" t="str">
        <f t="shared" si="4"/>
        <v xml:space="preserve"> </v>
      </c>
      <c r="N62" s="47"/>
      <c r="O62" s="47"/>
      <c r="P62" s="9" t="s">
        <v>179</v>
      </c>
      <c r="V62" s="5"/>
    </row>
    <row r="63" spans="1:22" ht="15" x14ac:dyDescent="0.25">
      <c r="A63" s="57" t="s">
        <v>330</v>
      </c>
      <c r="B63" s="57"/>
      <c r="C63" s="57"/>
      <c r="D63"/>
      <c r="F63" s="62"/>
      <c r="G63" s="62"/>
      <c r="H63" s="62"/>
      <c r="I63" s="62"/>
      <c r="J63" s="62"/>
      <c r="K63" s="62"/>
      <c r="L63" s="62"/>
      <c r="M63" s="46" t="str">
        <f t="shared" si="4"/>
        <v xml:space="preserve"> </v>
      </c>
      <c r="N63" s="47"/>
      <c r="O63" s="47"/>
      <c r="P63" s="9" t="s">
        <v>180</v>
      </c>
      <c r="V63" s="5"/>
    </row>
    <row r="64" spans="1:22" ht="15" x14ac:dyDescent="0.25">
      <c r="A64" s="57" t="s">
        <v>331</v>
      </c>
      <c r="B64" s="57"/>
      <c r="C64" s="57"/>
      <c r="D64"/>
      <c r="F64" s="62"/>
      <c r="G64" s="62"/>
      <c r="H64" s="62"/>
      <c r="I64" s="62"/>
      <c r="J64" s="62"/>
      <c r="K64" s="62"/>
      <c r="L64" s="62"/>
      <c r="M64" s="46" t="str">
        <f t="shared" si="4"/>
        <v xml:space="preserve"> </v>
      </c>
      <c r="N64" s="47"/>
      <c r="O64" s="47"/>
      <c r="P64" s="9" t="s">
        <v>181</v>
      </c>
      <c r="V64" s="5"/>
    </row>
    <row r="65" spans="1:22" ht="15" x14ac:dyDescent="0.25">
      <c r="A65" s="57" t="s">
        <v>332</v>
      </c>
      <c r="B65" s="57"/>
      <c r="C65" s="57"/>
      <c r="D65"/>
      <c r="F65" s="62"/>
      <c r="G65" s="62"/>
      <c r="H65" s="62"/>
      <c r="I65" s="62"/>
      <c r="J65" s="62"/>
      <c r="K65" s="62"/>
      <c r="L65" s="62"/>
      <c r="M65" s="46" t="str">
        <f t="shared" si="4"/>
        <v xml:space="preserve"> </v>
      </c>
      <c r="N65" s="47"/>
      <c r="O65" s="47"/>
      <c r="P65" s="9" t="s">
        <v>182</v>
      </c>
      <c r="V65" s="5"/>
    </row>
    <row r="66" spans="1:22" ht="15" x14ac:dyDescent="0.25">
      <c r="A66" s="57" t="s">
        <v>333</v>
      </c>
      <c r="B66" s="57"/>
      <c r="C66" s="57"/>
      <c r="D66"/>
      <c r="F66" s="62"/>
      <c r="G66" s="62"/>
      <c r="H66" s="62"/>
      <c r="I66" s="62"/>
      <c r="J66" s="62"/>
      <c r="K66" s="62"/>
      <c r="L66" s="62"/>
      <c r="M66" s="46" t="str">
        <f t="shared" si="4"/>
        <v xml:space="preserve"> </v>
      </c>
      <c r="N66" s="47"/>
      <c r="O66" s="47"/>
      <c r="P66" s="9" t="s">
        <v>183</v>
      </c>
      <c r="V66" s="5"/>
    </row>
    <row r="67" spans="1:22" ht="15" x14ac:dyDescent="0.25">
      <c r="A67" s="57" t="s">
        <v>334</v>
      </c>
      <c r="B67" s="57"/>
      <c r="C67" s="57"/>
      <c r="D67"/>
      <c r="F67" s="62"/>
      <c r="G67" s="62"/>
      <c r="H67" s="62"/>
      <c r="I67" s="62"/>
      <c r="J67" s="62"/>
      <c r="K67" s="62"/>
      <c r="L67" s="62"/>
      <c r="M67" s="46" t="str">
        <f t="shared" si="4"/>
        <v xml:space="preserve"> </v>
      </c>
      <c r="N67" s="47"/>
      <c r="O67" s="47"/>
      <c r="P67" s="9" t="s">
        <v>184</v>
      </c>
      <c r="V67" s="5"/>
    </row>
    <row r="68" spans="1:22" ht="15" x14ac:dyDescent="0.25">
      <c r="A68" s="57" t="s">
        <v>335</v>
      </c>
      <c r="B68" s="57"/>
      <c r="C68" s="57"/>
      <c r="D68"/>
      <c r="F68" s="62"/>
      <c r="G68" s="62"/>
      <c r="H68" s="62"/>
      <c r="I68" s="62"/>
      <c r="J68" s="62"/>
      <c r="K68" s="62"/>
      <c r="L68" s="62"/>
      <c r="M68" s="46" t="str">
        <f t="shared" si="4"/>
        <v xml:space="preserve"> </v>
      </c>
      <c r="N68" s="47"/>
      <c r="O68" s="47"/>
      <c r="P68" s="9" t="s">
        <v>185</v>
      </c>
      <c r="V68" s="5"/>
    </row>
    <row r="69" spans="1:22" ht="15" x14ac:dyDescent="0.25">
      <c r="A69" s="57" t="s">
        <v>336</v>
      </c>
      <c r="B69" s="57"/>
      <c r="C69" s="57"/>
      <c r="D69"/>
      <c r="F69" s="62"/>
      <c r="G69" s="62"/>
      <c r="H69" s="62"/>
      <c r="I69" s="62"/>
      <c r="J69" s="62"/>
      <c r="K69" s="62"/>
      <c r="L69" s="62"/>
      <c r="M69" s="46" t="str">
        <f t="shared" si="4"/>
        <v xml:space="preserve"> </v>
      </c>
      <c r="N69" s="47"/>
      <c r="O69" s="47"/>
      <c r="P69" s="9" t="s">
        <v>186</v>
      </c>
      <c r="V69" s="5"/>
    </row>
    <row r="70" spans="1:22" ht="15" x14ac:dyDescent="0.25">
      <c r="A70" s="55" t="s">
        <v>308</v>
      </c>
      <c r="B70" s="53">
        <f>SUM(B55:B69)</f>
        <v>0</v>
      </c>
      <c r="C70" s="7"/>
      <c r="D70" s="7"/>
      <c r="E70" s="7"/>
      <c r="V70" s="59" t="s">
        <v>222</v>
      </c>
    </row>
    <row r="71" spans="1:22" ht="15" x14ac:dyDescent="0.25">
      <c r="A71" s="7"/>
      <c r="B71" s="7"/>
      <c r="C71" s="7"/>
      <c r="D71" s="7"/>
      <c r="E71" s="7"/>
      <c r="F71" s="7"/>
      <c r="G71" s="7"/>
      <c r="H71" s="7"/>
      <c r="I71" s="7"/>
      <c r="J71" s="7"/>
      <c r="V71" s="59" t="s">
        <v>223</v>
      </c>
    </row>
    <row r="72" spans="1:22" ht="15" x14ac:dyDescent="0.25">
      <c r="F72" s="7"/>
      <c r="G72" s="7"/>
      <c r="H72" s="7"/>
      <c r="I72" s="7"/>
      <c r="J72" s="7"/>
      <c r="K72" s="7"/>
      <c r="V72" s="59" t="s">
        <v>224</v>
      </c>
    </row>
    <row r="73" spans="1:22" ht="15" x14ac:dyDescent="0.25">
      <c r="F73" s="7"/>
      <c r="G73" s="7"/>
      <c r="H73" s="7"/>
      <c r="I73" s="7"/>
      <c r="J73" s="7"/>
      <c r="K73" s="7"/>
      <c r="V73" s="59" t="s">
        <v>225</v>
      </c>
    </row>
    <row r="74" spans="1:22" ht="15" x14ac:dyDescent="0.25">
      <c r="C74" s="7"/>
      <c r="D74" s="7"/>
      <c r="E74" s="7"/>
      <c r="F74" s="7"/>
      <c r="G74" s="7"/>
      <c r="H74" s="7"/>
      <c r="I74" s="7"/>
      <c r="J74" s="7"/>
      <c r="V74" s="59" t="s">
        <v>226</v>
      </c>
    </row>
    <row r="75" spans="1:22" ht="15" x14ac:dyDescent="0.25">
      <c r="V75" s="59" t="s">
        <v>227</v>
      </c>
    </row>
    <row r="76" spans="1:22" ht="15" x14ac:dyDescent="0.25">
      <c r="V76" s="59" t="s">
        <v>228</v>
      </c>
    </row>
    <row r="77" spans="1:22" ht="15" x14ac:dyDescent="0.25">
      <c r="V77" s="59" t="s">
        <v>229</v>
      </c>
    </row>
    <row r="78" spans="1:22" ht="15" x14ac:dyDescent="0.25">
      <c r="V78" s="59" t="s">
        <v>230</v>
      </c>
    </row>
    <row r="79" spans="1:22" ht="15" x14ac:dyDescent="0.25">
      <c r="V79" s="59" t="s">
        <v>231</v>
      </c>
    </row>
    <row r="80" spans="1:22" ht="15" x14ac:dyDescent="0.25">
      <c r="V80" s="59" t="s">
        <v>232</v>
      </c>
    </row>
    <row r="81" spans="22:22" ht="15" x14ac:dyDescent="0.25">
      <c r="V81" s="59" t="s">
        <v>233</v>
      </c>
    </row>
    <row r="82" spans="22:22" ht="15" x14ac:dyDescent="0.25">
      <c r="V82" s="59" t="s">
        <v>234</v>
      </c>
    </row>
    <row r="83" spans="22:22" ht="15" x14ac:dyDescent="0.25">
      <c r="V83" s="59" t="s">
        <v>235</v>
      </c>
    </row>
    <row r="84" spans="22:22" ht="15" x14ac:dyDescent="0.25">
      <c r="V84" s="59" t="s">
        <v>236</v>
      </c>
    </row>
    <row r="85" spans="22:22" ht="15" x14ac:dyDescent="0.25">
      <c r="V85" s="59" t="s">
        <v>237</v>
      </c>
    </row>
    <row r="86" spans="22:22" ht="15" x14ac:dyDescent="0.25">
      <c r="V86" s="59" t="s">
        <v>238</v>
      </c>
    </row>
    <row r="87" spans="22:22" ht="15" x14ac:dyDescent="0.25">
      <c r="V87" s="59" t="s">
        <v>239</v>
      </c>
    </row>
    <row r="88" spans="22:22" ht="15" x14ac:dyDescent="0.25">
      <c r="V88" s="59" t="s">
        <v>240</v>
      </c>
    </row>
    <row r="89" spans="22:22" ht="15" x14ac:dyDescent="0.25">
      <c r="V89" s="59" t="s">
        <v>241</v>
      </c>
    </row>
    <row r="90" spans="22:22" ht="15" x14ac:dyDescent="0.25">
      <c r="V90" s="59" t="s">
        <v>242</v>
      </c>
    </row>
    <row r="91" spans="22:22" ht="15" x14ac:dyDescent="0.25">
      <c r="V91" s="59" t="s">
        <v>243</v>
      </c>
    </row>
    <row r="92" spans="22:22" ht="15" x14ac:dyDescent="0.25">
      <c r="V92" s="59" t="s">
        <v>244</v>
      </c>
    </row>
    <row r="93" spans="22:22" ht="15" x14ac:dyDescent="0.25">
      <c r="V93" s="59" t="s">
        <v>245</v>
      </c>
    </row>
    <row r="94" spans="22:22" ht="15" x14ac:dyDescent="0.25">
      <c r="V94" s="59" t="s">
        <v>246</v>
      </c>
    </row>
    <row r="95" spans="22:22" ht="15" x14ac:dyDescent="0.25">
      <c r="V95" s="59" t="s">
        <v>247</v>
      </c>
    </row>
    <row r="96" spans="22:22" ht="15" x14ac:dyDescent="0.25">
      <c r="V96" s="59" t="s">
        <v>248</v>
      </c>
    </row>
    <row r="97" spans="22:22" ht="15" x14ac:dyDescent="0.25">
      <c r="V97" s="59" t="s">
        <v>249</v>
      </c>
    </row>
    <row r="98" spans="22:22" ht="15" x14ac:dyDescent="0.25">
      <c r="V98" s="59" t="s">
        <v>250</v>
      </c>
    </row>
    <row r="99" spans="22:22" ht="15" x14ac:dyDescent="0.25">
      <c r="V99" s="59" t="s">
        <v>251</v>
      </c>
    </row>
  </sheetData>
  <sheetProtection algorithmName="SHA-512" hashValue="HQ4Z3tCwHx069Txjj+RK85IE0CwTbIznJ9RQHeAFHxUJEljuaJO5jtyu8xhhJU6cykJiv/+15zl/je0dG9xwmw==" saltValue="vaTYJv2p8DSeJFDUBZDHvw==" spinCount="100000" sheet="1" objects="1" scenarios="1"/>
  <mergeCells count="3">
    <mergeCell ref="A8:J8"/>
    <mergeCell ref="A4:J6"/>
    <mergeCell ref="A54:C54"/>
  </mergeCells>
  <phoneticPr fontId="37" type="noConversion"/>
  <conditionalFormatting sqref="A12:E53">
    <cfRule type="expression" dxfId="18" priority="1">
      <formula>OR(#REF!="No", #REF!="")</formula>
    </cfRule>
  </conditionalFormatting>
  <conditionalFormatting sqref="A70:O71">
    <cfRule type="expression" dxfId="17" priority="6">
      <formula>OR(#REF!="No", #REF!="")</formula>
    </cfRule>
  </conditionalFormatting>
  <conditionalFormatting sqref="F12:M69 A54 D54:D69 A55:C69">
    <cfRule type="expression" dxfId="16" priority="19">
      <formula>OR(#REF!="No", #REF!="")</formula>
    </cfRule>
  </conditionalFormatting>
  <conditionalFormatting sqref="N14:O69">
    <cfRule type="expression" dxfId="15" priority="7">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C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M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L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N14" xr:uid="{C6DC458D-7821-41F9-B907-55109F18CD68}"/>
  </dataValidations>
  <hyperlinks>
    <hyperlink ref="F12" r:id="rId1" display="http://kurser.dtu.dk/course/2021-2022/01035?menulanguage=en" xr:uid="{FE4B2324-74CC-4785-81C3-BDBE91B0528B}"/>
  </hyperlinks>
  <pageMargins left="0.7" right="0.7" top="0.75" bottom="0.75" header="0.3" footer="0.3"/>
  <pageSetup scale="64" fitToHeight="0" orientation="landscape" horizontalDpi="1200" verticalDpi="120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10.425781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Chemical and Biochemical Engineering</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3" t="s">
        <v>522</v>
      </c>
      <c r="B7" s="113"/>
      <c r="C7" s="113"/>
      <c r="D7" s="113"/>
      <c r="E7" s="113"/>
      <c r="F7" s="113"/>
      <c r="G7" s="113"/>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8" t="s">
        <v>523</v>
      </c>
      <c r="F12" s="108" t="s">
        <v>521</v>
      </c>
      <c r="G12" s="71" t="s">
        <v>502</v>
      </c>
      <c r="H12"/>
      <c r="I12" s="7"/>
      <c r="J12" s="7"/>
      <c r="K12"/>
      <c r="L12"/>
      <c r="M12"/>
      <c r="N12" s="9" t="s">
        <v>19</v>
      </c>
      <c r="Z12" s="5"/>
    </row>
    <row r="13" spans="1:26" ht="15" x14ac:dyDescent="0.25">
      <c r="A13" s="127" t="s">
        <v>516</v>
      </c>
      <c r="B13" s="122"/>
      <c r="C13" s="123"/>
      <c r="D13" s="124"/>
      <c r="E13" s="78"/>
      <c r="F13" s="78"/>
      <c r="G13" s="80"/>
      <c r="H13"/>
      <c r="K13"/>
      <c r="L13"/>
      <c r="M13"/>
      <c r="N13" s="7"/>
      <c r="O13" s="9" t="s">
        <v>20</v>
      </c>
      <c r="Z13" s="5"/>
    </row>
    <row r="14" spans="1:26" ht="15" x14ac:dyDescent="0.25">
      <c r="A14" s="128"/>
      <c r="B14" s="115"/>
      <c r="C14" s="116"/>
      <c r="D14" s="117"/>
      <c r="E14" s="57"/>
      <c r="F14" s="57"/>
      <c r="G14" s="81"/>
      <c r="H14"/>
      <c r="L14" s="7"/>
      <c r="M14" s="7"/>
      <c r="N14" s="9" t="s">
        <v>21</v>
      </c>
      <c r="Z14" s="5"/>
    </row>
    <row r="15" spans="1:26" ht="14.45" customHeight="1" x14ac:dyDescent="0.25">
      <c r="A15" s="128"/>
      <c r="B15" s="115"/>
      <c r="C15" s="116"/>
      <c r="D15" s="117"/>
      <c r="E15" s="57"/>
      <c r="F15" s="57"/>
      <c r="G15" s="81"/>
      <c r="H15"/>
      <c r="L15" s="7"/>
      <c r="M15" s="7"/>
      <c r="N15" s="9" t="s">
        <v>22</v>
      </c>
      <c r="Z15" s="5"/>
    </row>
    <row r="16" spans="1:26" ht="15" x14ac:dyDescent="0.25">
      <c r="A16" s="128"/>
      <c r="B16" s="115"/>
      <c r="C16" s="116"/>
      <c r="D16" s="117"/>
      <c r="E16" s="57"/>
      <c r="F16" s="57"/>
      <c r="G16" s="81"/>
      <c r="H16"/>
      <c r="L16" s="7"/>
      <c r="M16" s="7"/>
      <c r="N16" s="9" t="s">
        <v>23</v>
      </c>
      <c r="Z16" s="5"/>
    </row>
    <row r="17" spans="1:26" ht="15" x14ac:dyDescent="0.25">
      <c r="A17" s="128"/>
      <c r="B17" s="115"/>
      <c r="C17" s="116"/>
      <c r="D17" s="117"/>
      <c r="E17" s="57"/>
      <c r="F17" s="57"/>
      <c r="G17" s="81"/>
      <c r="H17"/>
      <c r="L17" s="7"/>
      <c r="M17" s="7"/>
      <c r="N17" s="9" t="s">
        <v>24</v>
      </c>
      <c r="Z17" s="5"/>
    </row>
    <row r="18" spans="1:26" ht="15" x14ac:dyDescent="0.25">
      <c r="A18" s="128"/>
      <c r="B18" s="115"/>
      <c r="C18" s="116"/>
      <c r="D18" s="117"/>
      <c r="E18" s="57"/>
      <c r="F18" s="57"/>
      <c r="G18" s="81"/>
      <c r="H18"/>
      <c r="L18" s="7"/>
      <c r="M18" s="7"/>
      <c r="N18" s="9" t="s">
        <v>25</v>
      </c>
      <c r="Z18" s="5"/>
    </row>
    <row r="19" spans="1:26" ht="15" x14ac:dyDescent="0.25">
      <c r="A19" s="128"/>
      <c r="B19" s="115"/>
      <c r="C19" s="116"/>
      <c r="D19" s="117"/>
      <c r="E19" s="57"/>
      <c r="F19" s="57"/>
      <c r="G19" s="81"/>
      <c r="H19"/>
      <c r="L19" s="7"/>
      <c r="M19" s="7"/>
      <c r="N19" s="9" t="s">
        <v>26</v>
      </c>
      <c r="Z19" s="5"/>
    </row>
    <row r="20" spans="1:26" ht="15" x14ac:dyDescent="0.25">
      <c r="A20" s="128"/>
      <c r="B20" s="115"/>
      <c r="C20" s="116"/>
      <c r="D20" s="117"/>
      <c r="E20" s="57"/>
      <c r="F20" s="57"/>
      <c r="G20" s="81"/>
      <c r="H20"/>
      <c r="L20" s="7"/>
      <c r="M20" s="7"/>
      <c r="N20" s="9" t="s">
        <v>27</v>
      </c>
      <c r="Z20" s="5"/>
    </row>
    <row r="21" spans="1:26" ht="15" x14ac:dyDescent="0.25">
      <c r="A21" s="128"/>
      <c r="B21" s="115"/>
      <c r="C21" s="116"/>
      <c r="D21" s="117"/>
      <c r="E21" s="57"/>
      <c r="F21" s="57"/>
      <c r="G21" s="81"/>
      <c r="H21"/>
      <c r="L21" s="7"/>
      <c r="M21" s="7"/>
      <c r="N21" s="9" t="s">
        <v>28</v>
      </c>
      <c r="Z21" s="5"/>
    </row>
    <row r="22" spans="1:26" ht="15" x14ac:dyDescent="0.25">
      <c r="A22" s="129"/>
      <c r="B22" s="119"/>
      <c r="C22" s="120"/>
      <c r="D22" s="121"/>
      <c r="E22" s="79"/>
      <c r="F22" s="79"/>
      <c r="G22" s="82"/>
      <c r="H22"/>
      <c r="L22" s="7"/>
      <c r="M22" s="7"/>
      <c r="N22" s="9" t="s">
        <v>29</v>
      </c>
      <c r="Z22" s="5"/>
    </row>
    <row r="23" spans="1:26" ht="15" x14ac:dyDescent="0.25">
      <c r="A23" s="126" t="s">
        <v>517</v>
      </c>
      <c r="B23" s="122"/>
      <c r="C23" s="123"/>
      <c r="D23" s="124"/>
      <c r="E23" s="77"/>
      <c r="F23" s="77"/>
      <c r="G23" s="83"/>
      <c r="H23"/>
      <c r="L23" s="7"/>
      <c r="M23" s="7"/>
      <c r="N23" s="9" t="s">
        <v>30</v>
      </c>
      <c r="Z23" s="5"/>
    </row>
    <row r="24" spans="1:26" ht="15" x14ac:dyDescent="0.25">
      <c r="A24" s="126"/>
      <c r="B24" s="115"/>
      <c r="C24" s="116"/>
      <c r="D24" s="117"/>
      <c r="E24" s="57"/>
      <c r="F24" s="57"/>
      <c r="G24" s="81"/>
      <c r="H24"/>
      <c r="L24" s="7"/>
      <c r="M24" s="7"/>
      <c r="N24" s="9" t="s">
        <v>31</v>
      </c>
      <c r="Z24" s="5"/>
    </row>
    <row r="25" spans="1:26" ht="15" x14ac:dyDescent="0.25">
      <c r="A25" s="126"/>
      <c r="B25" s="115"/>
      <c r="C25" s="116"/>
      <c r="D25" s="117"/>
      <c r="E25" s="57"/>
      <c r="F25" s="57"/>
      <c r="G25" s="81"/>
      <c r="H25"/>
      <c r="L25" s="7"/>
      <c r="M25" s="7"/>
      <c r="N25" s="9" t="s">
        <v>32</v>
      </c>
      <c r="Z25" s="5"/>
    </row>
    <row r="26" spans="1:26" ht="15" x14ac:dyDescent="0.25">
      <c r="A26" s="126"/>
      <c r="B26" s="115"/>
      <c r="C26" s="116"/>
      <c r="D26" s="117"/>
      <c r="E26" s="57"/>
      <c r="F26" s="57"/>
      <c r="G26" s="81"/>
      <c r="H26"/>
      <c r="L26" s="7"/>
      <c r="M26" s="7"/>
      <c r="N26" s="9" t="s">
        <v>33</v>
      </c>
      <c r="Z26" s="5"/>
    </row>
    <row r="27" spans="1:26" ht="15" x14ac:dyDescent="0.25">
      <c r="A27" s="126"/>
      <c r="B27" s="115"/>
      <c r="C27" s="116"/>
      <c r="D27" s="117"/>
      <c r="E27" s="57"/>
      <c r="F27" s="57"/>
      <c r="G27" s="81"/>
      <c r="H27"/>
      <c r="L27" s="7"/>
      <c r="M27" s="7"/>
      <c r="N27" s="9" t="s">
        <v>34</v>
      </c>
      <c r="Z27" s="5"/>
    </row>
    <row r="28" spans="1:26" ht="15" x14ac:dyDescent="0.25">
      <c r="A28" s="126"/>
      <c r="B28" s="115"/>
      <c r="C28" s="116"/>
      <c r="D28" s="117"/>
      <c r="E28" s="57"/>
      <c r="F28" s="57"/>
      <c r="G28" s="81"/>
      <c r="H28"/>
      <c r="L28" s="7"/>
      <c r="M28" s="7"/>
      <c r="N28" s="9" t="s">
        <v>35</v>
      </c>
      <c r="Z28" s="5"/>
    </row>
    <row r="29" spans="1:26" ht="15" x14ac:dyDescent="0.25">
      <c r="A29" s="126"/>
      <c r="B29" s="115"/>
      <c r="C29" s="116"/>
      <c r="D29" s="117"/>
      <c r="E29" s="57"/>
      <c r="F29" s="57"/>
      <c r="G29" s="81"/>
      <c r="H29"/>
      <c r="L29" s="7"/>
      <c r="M29" s="7"/>
      <c r="N29" s="9" t="s">
        <v>36</v>
      </c>
      <c r="Z29" s="5"/>
    </row>
    <row r="30" spans="1:26" ht="15" x14ac:dyDescent="0.25">
      <c r="A30" s="126"/>
      <c r="B30" s="115"/>
      <c r="C30" s="116"/>
      <c r="D30" s="117"/>
      <c r="E30" s="57"/>
      <c r="F30" s="57"/>
      <c r="G30" s="81"/>
      <c r="H30"/>
      <c r="L30" s="7"/>
      <c r="M30" s="7"/>
      <c r="N30" s="9" t="s">
        <v>37</v>
      </c>
      <c r="Z30" s="5"/>
    </row>
    <row r="31" spans="1:26" ht="15" x14ac:dyDescent="0.25">
      <c r="A31" s="126"/>
      <c r="B31" s="115"/>
      <c r="C31" s="116"/>
      <c r="D31" s="117"/>
      <c r="E31" s="57"/>
      <c r="F31" s="57"/>
      <c r="G31" s="81"/>
      <c r="H31"/>
      <c r="L31" s="7"/>
      <c r="M31" s="7"/>
      <c r="N31" s="9" t="s">
        <v>38</v>
      </c>
      <c r="Z31" s="5"/>
    </row>
    <row r="32" spans="1:26" ht="15" x14ac:dyDescent="0.25">
      <c r="A32" s="126"/>
      <c r="B32" s="119"/>
      <c r="C32" s="120"/>
      <c r="D32" s="121"/>
      <c r="E32" s="76"/>
      <c r="F32" s="76"/>
      <c r="G32" s="84"/>
      <c r="H32"/>
      <c r="L32" s="7"/>
      <c r="M32" s="7"/>
      <c r="N32" s="9" t="s">
        <v>39</v>
      </c>
      <c r="Z32" s="5"/>
    </row>
    <row r="33" spans="1:26" ht="15" x14ac:dyDescent="0.25">
      <c r="A33" s="125" t="s">
        <v>518</v>
      </c>
      <c r="B33" s="122"/>
      <c r="C33" s="123"/>
      <c r="D33" s="124"/>
      <c r="E33" s="78"/>
      <c r="F33" s="78"/>
      <c r="G33" s="80"/>
      <c r="H33"/>
      <c r="L33" s="7"/>
      <c r="M33" s="7"/>
      <c r="N33" s="9" t="s">
        <v>40</v>
      </c>
      <c r="Z33" s="5"/>
    </row>
    <row r="34" spans="1:26" ht="15" x14ac:dyDescent="0.25">
      <c r="A34" s="126"/>
      <c r="B34" s="115"/>
      <c r="C34" s="116"/>
      <c r="D34" s="117"/>
      <c r="E34" s="57"/>
      <c r="F34" s="57"/>
      <c r="G34" s="81"/>
      <c r="H34"/>
      <c r="L34" s="7"/>
      <c r="M34" s="7"/>
      <c r="N34" s="9" t="s">
        <v>41</v>
      </c>
      <c r="Z34" s="5"/>
    </row>
    <row r="35" spans="1:26" ht="15" x14ac:dyDescent="0.25">
      <c r="A35" s="126"/>
      <c r="B35" s="115"/>
      <c r="C35" s="116"/>
      <c r="D35" s="117"/>
      <c r="E35" s="57"/>
      <c r="F35" s="57"/>
      <c r="G35" s="81"/>
      <c r="H35"/>
      <c r="L35" s="7"/>
      <c r="M35" s="7"/>
      <c r="N35" s="9" t="s">
        <v>42</v>
      </c>
      <c r="Z35" s="5"/>
    </row>
    <row r="36" spans="1:26" ht="15" x14ac:dyDescent="0.25">
      <c r="A36" s="126"/>
      <c r="B36" s="115"/>
      <c r="C36" s="116"/>
      <c r="D36" s="117"/>
      <c r="E36" s="57"/>
      <c r="F36" s="57"/>
      <c r="G36" s="81"/>
      <c r="H36"/>
      <c r="N36" s="9" t="s">
        <v>43</v>
      </c>
      <c r="Z36" s="5"/>
    </row>
    <row r="37" spans="1:26" ht="15" x14ac:dyDescent="0.25">
      <c r="A37" s="126"/>
      <c r="B37" s="115"/>
      <c r="C37" s="116"/>
      <c r="D37" s="117"/>
      <c r="E37" s="57"/>
      <c r="F37" s="57"/>
      <c r="G37" s="81"/>
      <c r="H37"/>
      <c r="N37" s="9" t="s">
        <v>44</v>
      </c>
      <c r="Z37" s="5"/>
    </row>
    <row r="38" spans="1:26" ht="15" x14ac:dyDescent="0.25">
      <c r="A38" s="126"/>
      <c r="B38" s="115"/>
      <c r="C38" s="116"/>
      <c r="D38" s="117"/>
      <c r="E38" s="57"/>
      <c r="F38" s="57"/>
      <c r="G38" s="81"/>
      <c r="H38"/>
      <c r="N38" s="9" t="s">
        <v>45</v>
      </c>
      <c r="Z38" s="5"/>
    </row>
    <row r="39" spans="1:26" ht="15" x14ac:dyDescent="0.25">
      <c r="A39" s="126"/>
      <c r="B39" s="115"/>
      <c r="C39" s="116"/>
      <c r="D39" s="117"/>
      <c r="E39" s="57"/>
      <c r="F39" s="57"/>
      <c r="G39" s="81"/>
      <c r="H39"/>
      <c r="N39" s="9" t="s">
        <v>46</v>
      </c>
      <c r="Z39" s="5"/>
    </row>
    <row r="40" spans="1:26" ht="15" x14ac:dyDescent="0.25">
      <c r="A40" s="126"/>
      <c r="B40" s="115"/>
      <c r="C40" s="116"/>
      <c r="D40" s="117"/>
      <c r="E40" s="57"/>
      <c r="F40" s="57"/>
      <c r="G40" s="81"/>
      <c r="H40"/>
      <c r="N40" s="9" t="s">
        <v>47</v>
      </c>
      <c r="Z40" s="5"/>
    </row>
    <row r="41" spans="1:26" ht="15" x14ac:dyDescent="0.25">
      <c r="A41" s="126"/>
      <c r="B41" s="115"/>
      <c r="C41" s="116"/>
      <c r="D41" s="117"/>
      <c r="E41" s="57"/>
      <c r="F41" s="57"/>
      <c r="G41" s="81"/>
      <c r="H41"/>
      <c r="N41" s="9" t="s">
        <v>48</v>
      </c>
      <c r="Z41" s="5"/>
    </row>
    <row r="42" spans="1:26" ht="15" x14ac:dyDescent="0.25">
      <c r="A42" s="126"/>
      <c r="B42" s="119"/>
      <c r="C42" s="120"/>
      <c r="D42" s="121"/>
      <c r="E42" s="76"/>
      <c r="F42" s="76"/>
      <c r="G42" s="84"/>
      <c r="H42"/>
      <c r="N42" s="9" t="s">
        <v>49</v>
      </c>
      <c r="Z42" s="5"/>
    </row>
    <row r="43" spans="1:26" ht="15" x14ac:dyDescent="0.25">
      <c r="A43" s="125" t="s">
        <v>519</v>
      </c>
      <c r="B43" s="122"/>
      <c r="C43" s="123"/>
      <c r="D43" s="124"/>
      <c r="E43" s="78"/>
      <c r="F43" s="78"/>
      <c r="G43" s="80"/>
      <c r="H43"/>
      <c r="O43" s="9" t="s">
        <v>50</v>
      </c>
      <c r="Z43" s="5"/>
    </row>
    <row r="44" spans="1:26" ht="15" x14ac:dyDescent="0.25">
      <c r="A44" s="126"/>
      <c r="B44" s="115"/>
      <c r="C44" s="116"/>
      <c r="D44" s="117"/>
      <c r="E44" s="57"/>
      <c r="F44" s="57"/>
      <c r="G44" s="81"/>
      <c r="N44" s="9" t="s">
        <v>171</v>
      </c>
      <c r="Z44" s="5"/>
    </row>
    <row r="45" spans="1:26" ht="15" x14ac:dyDescent="0.25">
      <c r="A45" s="126"/>
      <c r="B45" s="115"/>
      <c r="C45" s="116"/>
      <c r="D45" s="117"/>
      <c r="E45" s="57"/>
      <c r="F45" s="57"/>
      <c r="G45" s="81"/>
      <c r="O45" s="59" t="s">
        <v>172</v>
      </c>
      <c r="T45" s="9" t="s">
        <v>172</v>
      </c>
      <c r="Z45" s="5"/>
    </row>
    <row r="46" spans="1:26" ht="15" x14ac:dyDescent="0.25">
      <c r="A46" s="126"/>
      <c r="B46" s="115"/>
      <c r="C46" s="116"/>
      <c r="D46" s="117"/>
      <c r="E46" s="57"/>
      <c r="F46" s="57"/>
      <c r="G46" s="81"/>
      <c r="O46" s="59" t="s">
        <v>173</v>
      </c>
      <c r="T46" s="9" t="s">
        <v>173</v>
      </c>
      <c r="Z46" s="5"/>
    </row>
    <row r="47" spans="1:26" ht="15" x14ac:dyDescent="0.25">
      <c r="A47" s="126"/>
      <c r="B47" s="115"/>
      <c r="C47" s="116"/>
      <c r="D47" s="117"/>
      <c r="E47" s="57"/>
      <c r="F47" s="57"/>
      <c r="G47" s="81"/>
      <c r="O47" s="59" t="s">
        <v>174</v>
      </c>
      <c r="T47" s="9" t="s">
        <v>174</v>
      </c>
      <c r="Z47" s="5"/>
    </row>
    <row r="48" spans="1:26" ht="15" x14ac:dyDescent="0.25">
      <c r="A48" s="126"/>
      <c r="B48" s="115"/>
      <c r="C48" s="116"/>
      <c r="D48" s="117"/>
      <c r="E48" s="57"/>
      <c r="F48" s="57"/>
      <c r="G48" s="81"/>
      <c r="O48" s="59" t="s">
        <v>175</v>
      </c>
      <c r="T48" s="9" t="s">
        <v>175</v>
      </c>
      <c r="Z48" s="5"/>
    </row>
    <row r="49" spans="1:26" ht="15" x14ac:dyDescent="0.25">
      <c r="A49" s="126"/>
      <c r="B49" s="115"/>
      <c r="C49" s="116"/>
      <c r="D49" s="117"/>
      <c r="E49" s="57"/>
      <c r="F49" s="57"/>
      <c r="G49" s="81"/>
      <c r="O49" s="59" t="s">
        <v>176</v>
      </c>
      <c r="T49" s="9" t="s">
        <v>176</v>
      </c>
      <c r="Z49" s="5"/>
    </row>
    <row r="50" spans="1:26" ht="15" x14ac:dyDescent="0.25">
      <c r="A50" s="126"/>
      <c r="B50" s="115"/>
      <c r="C50" s="116"/>
      <c r="D50" s="117"/>
      <c r="E50" s="57"/>
      <c r="F50" s="57"/>
      <c r="G50" s="81"/>
      <c r="O50" s="59" t="s">
        <v>177</v>
      </c>
      <c r="T50" s="9" t="s">
        <v>177</v>
      </c>
      <c r="Z50" s="5"/>
    </row>
    <row r="51" spans="1:26" ht="15" x14ac:dyDescent="0.25">
      <c r="A51" s="126"/>
      <c r="B51" s="115"/>
      <c r="C51" s="116"/>
      <c r="D51" s="117"/>
      <c r="E51" s="57"/>
      <c r="F51" s="57"/>
      <c r="G51" s="81"/>
      <c r="O51" s="59" t="s">
        <v>178</v>
      </c>
      <c r="T51" s="9" t="s">
        <v>178</v>
      </c>
      <c r="Z51" s="5"/>
    </row>
    <row r="52" spans="1:26" ht="15" x14ac:dyDescent="0.25">
      <c r="A52" s="126"/>
      <c r="B52" s="119"/>
      <c r="C52" s="120"/>
      <c r="D52" s="121"/>
      <c r="E52" s="76"/>
      <c r="F52" s="76"/>
      <c r="G52" s="84"/>
      <c r="O52" s="59" t="s">
        <v>179</v>
      </c>
      <c r="T52" s="9" t="s">
        <v>179</v>
      </c>
      <c r="Z52" s="5"/>
    </row>
    <row r="53" spans="1:26" ht="15" x14ac:dyDescent="0.25">
      <c r="A53"/>
      <c r="B53"/>
      <c r="C53"/>
      <c r="D53"/>
      <c r="E53"/>
      <c r="F53"/>
      <c r="G53"/>
      <c r="H53"/>
      <c r="O53" s="59" t="s">
        <v>190</v>
      </c>
      <c r="T53" s="9" t="s">
        <v>180</v>
      </c>
      <c r="Z53" s="5"/>
    </row>
    <row r="54" spans="1:26" ht="15" x14ac:dyDescent="0.25">
      <c r="A54"/>
      <c r="B54"/>
      <c r="C54"/>
      <c r="D54"/>
      <c r="E54"/>
      <c r="F54"/>
      <c r="G54"/>
      <c r="H54"/>
      <c r="O54" s="59" t="s">
        <v>191</v>
      </c>
      <c r="T54" s="9" t="s">
        <v>181</v>
      </c>
      <c r="Z54" s="5"/>
    </row>
    <row r="55" spans="1:26" ht="15" x14ac:dyDescent="0.25">
      <c r="A55"/>
      <c r="B55"/>
      <c r="C55"/>
      <c r="D55"/>
      <c r="E55"/>
      <c r="F55"/>
      <c r="G55"/>
      <c r="H55"/>
      <c r="T55" s="9" t="s">
        <v>182</v>
      </c>
      <c r="Z55" s="5"/>
    </row>
    <row r="56" spans="1:26" ht="15" x14ac:dyDescent="0.25">
      <c r="A56"/>
      <c r="B56"/>
      <c r="C56"/>
      <c r="D56"/>
      <c r="E56"/>
      <c r="F56"/>
      <c r="G56"/>
      <c r="H56"/>
      <c r="I56" s="7"/>
      <c r="J56" s="7"/>
      <c r="K56" s="7"/>
      <c r="T56" s="9" t="s">
        <v>183</v>
      </c>
      <c r="Z56" s="5"/>
    </row>
    <row r="57" spans="1:26" ht="15" x14ac:dyDescent="0.25">
      <c r="A57"/>
      <c r="B57"/>
      <c r="C57"/>
      <c r="D57"/>
      <c r="E57"/>
      <c r="F57"/>
      <c r="G57"/>
      <c r="H57" s="7"/>
      <c r="I57" s="7"/>
      <c r="J57" s="7"/>
      <c r="K57" s="7"/>
      <c r="L57" s="7"/>
      <c r="T57" s="9" t="s">
        <v>184</v>
      </c>
      <c r="Z57" s="5"/>
    </row>
    <row r="58" spans="1:26" ht="15" x14ac:dyDescent="0.25">
      <c r="A58"/>
      <c r="B58"/>
      <c r="C58"/>
      <c r="D58"/>
      <c r="E58"/>
      <c r="F58"/>
      <c r="G58"/>
      <c r="H58" s="7"/>
      <c r="I58" s="7"/>
      <c r="J58" s="7"/>
      <c r="K58" s="7"/>
      <c r="L58" s="7"/>
      <c r="T58" s="9" t="s">
        <v>185</v>
      </c>
      <c r="Z58" s="5"/>
    </row>
    <row r="59" spans="1:26" ht="15" x14ac:dyDescent="0.25">
      <c r="A59"/>
      <c r="B59"/>
      <c r="C59"/>
      <c r="D59"/>
      <c r="E59"/>
      <c r="F59"/>
      <c r="G59"/>
      <c r="H59" s="7"/>
      <c r="I59" s="7"/>
      <c r="J59" s="7"/>
      <c r="K59" s="7"/>
      <c r="T59" s="9" t="s">
        <v>186</v>
      </c>
      <c r="Z59" s="5"/>
    </row>
    <row r="60" spans="1:26" ht="15" x14ac:dyDescent="0.25">
      <c r="A60"/>
      <c r="B60"/>
      <c r="C60"/>
      <c r="D60"/>
      <c r="E60"/>
      <c r="F60"/>
      <c r="G60"/>
      <c r="T60" s="9" t="s">
        <v>187</v>
      </c>
      <c r="Z60" s="5"/>
    </row>
    <row r="61" spans="1:26" ht="15" x14ac:dyDescent="0.25">
      <c r="A61"/>
      <c r="B61"/>
      <c r="C61"/>
      <c r="D61"/>
      <c r="E61"/>
      <c r="F61"/>
      <c r="G61"/>
      <c r="T61" s="9" t="s">
        <v>188</v>
      </c>
      <c r="Z61" s="5"/>
    </row>
    <row r="62" spans="1:26" ht="15" x14ac:dyDescent="0.25">
      <c r="A62"/>
      <c r="B62"/>
      <c r="C62"/>
      <c r="D62"/>
      <c r="E62"/>
      <c r="F62"/>
      <c r="G62"/>
      <c r="T62" s="9" t="s">
        <v>189</v>
      </c>
      <c r="Z62" s="5"/>
    </row>
    <row r="63" spans="1:26" ht="15" x14ac:dyDescent="0.25">
      <c r="A63"/>
      <c r="B63"/>
      <c r="C63"/>
      <c r="D63"/>
      <c r="E63"/>
      <c r="F63"/>
      <c r="S63" s="9" t="s">
        <v>190</v>
      </c>
      <c r="Z63" s="5"/>
    </row>
    <row r="64" spans="1:26" ht="15" x14ac:dyDescent="0.25">
      <c r="A64"/>
      <c r="B64"/>
      <c r="C64"/>
      <c r="D64"/>
      <c r="E64"/>
      <c r="F64"/>
      <c r="S64" s="9" t="s">
        <v>191</v>
      </c>
      <c r="Z64" s="5"/>
    </row>
    <row r="65" spans="1:26" ht="15" x14ac:dyDescent="0.25">
      <c r="A65"/>
      <c r="B65"/>
      <c r="C65"/>
      <c r="D65"/>
      <c r="E65"/>
      <c r="F65"/>
      <c r="Z65" s="59" t="s">
        <v>222</v>
      </c>
    </row>
    <row r="66" spans="1:26" ht="15" x14ac:dyDescent="0.25">
      <c r="A66"/>
      <c r="B66"/>
      <c r="C66"/>
      <c r="D66"/>
      <c r="E66"/>
      <c r="F66"/>
      <c r="Z66" s="59" t="s">
        <v>223</v>
      </c>
    </row>
    <row r="67" spans="1:26" ht="15" x14ac:dyDescent="0.25">
      <c r="A67"/>
      <c r="B67"/>
      <c r="C67"/>
      <c r="D67"/>
      <c r="E67"/>
      <c r="F67"/>
      <c r="Z67" s="59" t="s">
        <v>224</v>
      </c>
    </row>
    <row r="68" spans="1:26" ht="15" x14ac:dyDescent="0.25">
      <c r="A68"/>
      <c r="B68"/>
      <c r="C68"/>
      <c r="D68"/>
      <c r="E68"/>
      <c r="F68"/>
      <c r="Z68" s="59" t="s">
        <v>225</v>
      </c>
    </row>
    <row r="69" spans="1:26" ht="15" x14ac:dyDescent="0.25">
      <c r="A69"/>
      <c r="B69"/>
      <c r="C69"/>
      <c r="D69"/>
      <c r="E69"/>
      <c r="F69"/>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Z83" s="59" t="s">
        <v>240</v>
      </c>
    </row>
    <row r="84" spans="1:26" ht="15" x14ac:dyDescent="0.25">
      <c r="Z84" s="59" t="s">
        <v>241</v>
      </c>
    </row>
    <row r="85" spans="1:26" ht="15" x14ac:dyDescent="0.25">
      <c r="Z85" s="59" t="s">
        <v>242</v>
      </c>
    </row>
    <row r="86" spans="1:26" ht="15" x14ac:dyDescent="0.25">
      <c r="Z86" s="59" t="s">
        <v>243</v>
      </c>
    </row>
    <row r="87" spans="1:26" ht="15" x14ac:dyDescent="0.25">
      <c r="Z87" s="59" t="s">
        <v>244</v>
      </c>
    </row>
    <row r="88" spans="1:26" ht="15" x14ac:dyDescent="0.25">
      <c r="Z88" s="59" t="s">
        <v>245</v>
      </c>
    </row>
    <row r="89" spans="1:26" ht="15" x14ac:dyDescent="0.25">
      <c r="Z89" s="59" t="s">
        <v>246</v>
      </c>
    </row>
    <row r="90" spans="1:26" ht="15" x14ac:dyDescent="0.25">
      <c r="Z90" s="59" t="s">
        <v>247</v>
      </c>
    </row>
    <row r="91" spans="1:26" ht="15" x14ac:dyDescent="0.25">
      <c r="Z91" s="59" t="s">
        <v>248</v>
      </c>
    </row>
    <row r="92" spans="1:26" ht="15" x14ac:dyDescent="0.25">
      <c r="Z92" s="59" t="s">
        <v>249</v>
      </c>
    </row>
    <row r="93" spans="1:26" ht="15" x14ac:dyDescent="0.25">
      <c r="Z93" s="59" t="s">
        <v>250</v>
      </c>
    </row>
    <row r="94" spans="1:26" ht="15" x14ac:dyDescent="0.25">
      <c r="Z94" s="59" t="s">
        <v>251</v>
      </c>
    </row>
  </sheetData>
  <sheetProtection algorithmName="SHA-512" hashValue="jyNGMjJgKqhun8xoPyifLfLkh+qweelR+LUjQM0RSBIQ6vJlBswKUEwtLKXjdY3c/KbEPXdrZ/7xy+sWuufc7w==" saltValue="5ik5hXtJmtv+6dbct21tLA==" spinCount="100000" sheet="1" objects="1" scenarios="1"/>
  <mergeCells count="45">
    <mergeCell ref="A33:A42"/>
    <mergeCell ref="A43:A5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9:D49"/>
    <mergeCell ref="B50:D50"/>
    <mergeCell ref="B51:D51"/>
    <mergeCell ref="B52:D52"/>
    <mergeCell ref="B44:D44"/>
    <mergeCell ref="B45:D45"/>
    <mergeCell ref="B46:D46"/>
    <mergeCell ref="B47:D47"/>
    <mergeCell ref="B48:D48"/>
  </mergeCells>
  <phoneticPr fontId="37" type="noConversion"/>
  <conditionalFormatting sqref="H44:M52 I53:M54 I55:O56 O65:S66">
    <cfRule type="expression" dxfId="14" priority="11">
      <formula>OR(#REF!="No", #REF!="")</formula>
    </cfRule>
  </conditionalFormatting>
  <conditionalFormatting sqref="I12:J12">
    <cfRule type="expression" dxfId="13" priority="12">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C20" sqref="C20"/>
    </sheetView>
  </sheetViews>
  <sheetFormatPr defaultColWidth="8.85546875" defaultRowHeight="15" x14ac:dyDescent="0.25"/>
  <cols>
    <col min="1" max="1" width="46.42578125" bestFit="1" customWidth="1"/>
    <col min="11" max="11" width="54.140625" customWidth="1"/>
  </cols>
  <sheetData>
    <row r="1" spans="1:14" x14ac:dyDescent="0.25">
      <c r="A1" s="130" t="s">
        <v>492</v>
      </c>
      <c r="B1" s="131"/>
      <c r="C1" s="131"/>
      <c r="D1" s="131"/>
      <c r="E1" s="131"/>
      <c r="F1" s="131"/>
      <c r="G1" s="131"/>
      <c r="H1" s="131"/>
      <c r="I1" s="131"/>
      <c r="J1" s="131"/>
      <c r="K1" s="132"/>
    </row>
    <row r="2" spans="1:14" x14ac:dyDescent="0.25">
      <c r="A2" s="133"/>
      <c r="B2" s="134"/>
      <c r="C2" s="134"/>
      <c r="D2" s="134"/>
      <c r="E2" s="134"/>
      <c r="F2" s="134"/>
      <c r="G2" s="134"/>
      <c r="H2" s="134"/>
      <c r="I2" s="134"/>
      <c r="J2" s="134"/>
      <c r="K2" s="135"/>
    </row>
    <row r="3" spans="1:14" ht="26.25" customHeight="1" x14ac:dyDescent="0.25">
      <c r="A3" s="139" t="s">
        <v>524</v>
      </c>
      <c r="B3" s="140"/>
      <c r="C3" s="140"/>
      <c r="D3" s="140"/>
      <c r="E3" s="140"/>
      <c r="F3" s="140"/>
      <c r="G3" s="140"/>
      <c r="H3" s="140"/>
      <c r="I3" s="140"/>
      <c r="J3" s="140"/>
      <c r="K3" s="141"/>
      <c r="L3" s="71"/>
      <c r="M3" s="71"/>
      <c r="N3" s="71"/>
    </row>
    <row r="4" spans="1:14" ht="48.75" customHeight="1" thickBot="1" x14ac:dyDescent="0.3">
      <c r="A4" s="142"/>
      <c r="B4" s="143"/>
      <c r="C4" s="143"/>
      <c r="D4" s="143"/>
      <c r="E4" s="143"/>
      <c r="F4" s="143"/>
      <c r="G4" s="143"/>
      <c r="H4" s="143"/>
      <c r="I4" s="143"/>
      <c r="J4" s="143"/>
      <c r="K4" s="144"/>
      <c r="L4" s="71"/>
      <c r="M4" s="71"/>
      <c r="N4" s="71"/>
    </row>
    <row r="5" spans="1:14" ht="18.75" customHeight="1" x14ac:dyDescent="0.25">
      <c r="A5" s="70" t="s">
        <v>493</v>
      </c>
      <c r="B5" s="74" t="s">
        <v>490</v>
      </c>
      <c r="L5" s="71"/>
      <c r="M5" s="71"/>
      <c r="N5" s="71"/>
    </row>
    <row r="6" spans="1:14" ht="49.5" customHeight="1" x14ac:dyDescent="0.25">
      <c r="A6" s="145" t="s">
        <v>494</v>
      </c>
      <c r="B6" s="73"/>
      <c r="C6" s="147" t="s">
        <v>497</v>
      </c>
      <c r="D6" s="148"/>
      <c r="E6" s="148"/>
      <c r="F6" s="148"/>
      <c r="G6" s="148"/>
      <c r="H6" s="148"/>
      <c r="I6" s="148"/>
      <c r="J6" s="148"/>
      <c r="K6" s="149"/>
      <c r="L6" s="71"/>
      <c r="M6" s="71"/>
      <c r="N6" s="71"/>
    </row>
    <row r="7" spans="1:14" ht="111.75" customHeight="1" x14ac:dyDescent="0.25">
      <c r="A7" s="146"/>
      <c r="B7" s="136"/>
      <c r="C7" s="137"/>
      <c r="D7" s="137"/>
      <c r="E7" s="137"/>
      <c r="F7" s="137"/>
      <c r="G7" s="137"/>
      <c r="H7" s="137"/>
      <c r="I7" s="137"/>
      <c r="J7" s="137"/>
      <c r="K7" s="138"/>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5" t="s">
        <v>496</v>
      </c>
      <c r="B10" s="73"/>
      <c r="C10" s="147" t="s">
        <v>505</v>
      </c>
      <c r="D10" s="148"/>
      <c r="E10" s="148"/>
      <c r="F10" s="148"/>
      <c r="G10" s="148"/>
      <c r="H10" s="148"/>
      <c r="I10" s="148"/>
      <c r="J10" s="148"/>
      <c r="K10" s="149"/>
      <c r="L10" s="71"/>
      <c r="M10" s="71"/>
      <c r="N10" s="71"/>
    </row>
    <row r="11" spans="1:14" ht="87" customHeight="1" x14ac:dyDescent="0.25">
      <c r="A11" s="146"/>
      <c r="B11" s="136"/>
      <c r="C11" s="137"/>
      <c r="D11" s="137"/>
      <c r="E11" s="137"/>
      <c r="F11" s="137"/>
      <c r="G11" s="137"/>
      <c r="H11" s="137"/>
      <c r="I11" s="137"/>
      <c r="J11" s="137"/>
      <c r="K11" s="138"/>
      <c r="L11" s="71"/>
      <c r="M11" s="71"/>
      <c r="N11" s="71"/>
    </row>
    <row r="12" spans="1:14" ht="15.75" x14ac:dyDescent="0.25">
      <c r="L12" s="71"/>
      <c r="M12" s="71"/>
      <c r="N12" s="71"/>
    </row>
    <row r="13" spans="1:14" ht="15.75" x14ac:dyDescent="0.25">
      <c r="M13" s="71"/>
      <c r="N13" s="71"/>
    </row>
    <row r="14" spans="1:14" ht="32.25" customHeight="1" x14ac:dyDescent="0.25">
      <c r="M14" s="71"/>
      <c r="N14" s="71"/>
    </row>
    <row r="15" spans="1:14" ht="28.5" customHeight="1" x14ac:dyDescent="0.25">
      <c r="M15" s="71"/>
      <c r="N15" s="71"/>
    </row>
    <row r="16" spans="1:14" ht="15.75" x14ac:dyDescent="0.25">
      <c r="M16" s="71"/>
      <c r="N16" s="71"/>
    </row>
    <row r="17" spans="1:14" ht="18" customHeight="1" x14ac:dyDescent="0.25">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9hI2BdJZ7G/8c+OGy2ywNpRzblsrvumSN8QElYZwuV6VCfjViiw9QDU7b6zUiyogZinWpBr/0C2jqguckGenkA==" saltValue="p6wEyzs3zrHYG0L3ji0eW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8"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69" t="s">
        <v>506</v>
      </c>
      <c r="B1" s="169"/>
      <c r="C1" s="169"/>
      <c r="D1" s="169"/>
      <c r="E1" s="169"/>
      <c r="F1" s="169"/>
      <c r="G1" s="169"/>
      <c r="H1" s="169"/>
      <c r="I1" s="169"/>
      <c r="J1" s="169"/>
      <c r="K1" s="5"/>
      <c r="L1" s="5"/>
      <c r="M1" s="5"/>
    </row>
    <row r="2" spans="1:13" ht="22.5" x14ac:dyDescent="0.3">
      <c r="A2" s="170"/>
      <c r="B2" s="170"/>
      <c r="C2" s="170"/>
      <c r="D2" s="170"/>
      <c r="E2" s="170"/>
      <c r="F2" s="170"/>
      <c r="G2" s="170"/>
      <c r="H2" s="170"/>
      <c r="I2" s="170"/>
      <c r="J2" s="170"/>
      <c r="K2" s="5"/>
      <c r="L2" s="5"/>
      <c r="M2" s="5"/>
    </row>
    <row r="3" spans="1:13" s="1" customFormat="1" ht="15" customHeight="1" x14ac:dyDescent="0.25">
      <c r="A3" s="163" t="s">
        <v>507</v>
      </c>
      <c r="B3" s="164"/>
      <c r="C3" s="164"/>
      <c r="D3" s="164"/>
      <c r="E3" s="164"/>
      <c r="F3" s="164"/>
      <c r="G3" s="164"/>
      <c r="H3" s="164"/>
      <c r="I3" s="164"/>
      <c r="J3" s="164"/>
      <c r="K3" s="27"/>
      <c r="L3" s="27"/>
      <c r="M3" s="27"/>
    </row>
    <row r="4" spans="1:13" ht="15.75" customHeight="1" x14ac:dyDescent="0.25">
      <c r="A4" s="163"/>
      <c r="B4" s="164"/>
      <c r="C4" s="164"/>
      <c r="D4" s="164"/>
      <c r="E4" s="164"/>
      <c r="F4" s="164"/>
      <c r="G4" s="164"/>
      <c r="H4" s="164"/>
      <c r="I4" s="164"/>
      <c r="J4" s="164"/>
      <c r="K4" s="5"/>
      <c r="L4" s="5"/>
      <c r="M4" s="5"/>
    </row>
    <row r="5" spans="1:13" ht="15" customHeight="1" x14ac:dyDescent="0.25">
      <c r="A5" s="163"/>
      <c r="B5" s="164"/>
      <c r="C5" s="164"/>
      <c r="D5" s="164"/>
      <c r="E5" s="164"/>
      <c r="F5" s="164"/>
      <c r="G5" s="164"/>
      <c r="H5" s="164"/>
      <c r="I5" s="164"/>
      <c r="J5" s="164"/>
      <c r="K5" s="5"/>
      <c r="L5" s="5"/>
      <c r="M5" s="5"/>
    </row>
    <row r="6" spans="1:13" ht="58.5" customHeight="1" thickBot="1" x14ac:dyDescent="0.3">
      <c r="A6" s="165"/>
      <c r="B6" s="166"/>
      <c r="C6" s="166"/>
      <c r="D6" s="166"/>
      <c r="E6" s="166"/>
      <c r="F6" s="166"/>
      <c r="G6" s="166"/>
      <c r="H6" s="166"/>
      <c r="I6" s="166"/>
      <c r="J6" s="166"/>
      <c r="K6" s="5"/>
      <c r="L6" s="5"/>
      <c r="M6" s="5"/>
    </row>
    <row r="7" spans="1:13" ht="15.75" thickBot="1" x14ac:dyDescent="0.3">
      <c r="A7" s="15"/>
      <c r="B7" s="5"/>
      <c r="C7" s="5"/>
      <c r="D7" s="5"/>
      <c r="E7" s="5"/>
      <c r="F7" s="5"/>
      <c r="G7" s="5"/>
      <c r="H7" s="5"/>
      <c r="I7" s="5"/>
      <c r="J7" s="85"/>
      <c r="K7" s="5"/>
      <c r="L7" s="5"/>
      <c r="M7" s="5"/>
    </row>
    <row r="8" spans="1:13" x14ac:dyDescent="0.25">
      <c r="A8" s="86" t="s">
        <v>252</v>
      </c>
      <c r="B8" s="171">
        <f>GPA!B10</f>
        <v>0</v>
      </c>
      <c r="C8" s="172"/>
      <c r="D8" s="172"/>
      <c r="E8" s="172"/>
      <c r="F8" s="172"/>
      <c r="G8" s="172"/>
      <c r="H8" s="172"/>
      <c r="I8" s="172"/>
      <c r="J8" s="173"/>
      <c r="K8" s="5"/>
      <c r="L8" s="5"/>
      <c r="M8" s="5"/>
    </row>
    <row r="9" spans="1:13" x14ac:dyDescent="0.25">
      <c r="A9" s="87" t="s">
        <v>1</v>
      </c>
      <c r="B9" s="174">
        <f>GPA!B11</f>
        <v>0</v>
      </c>
      <c r="C9" s="175"/>
      <c r="D9" s="175"/>
      <c r="E9" s="175"/>
      <c r="F9" s="175"/>
      <c r="G9" s="175"/>
      <c r="H9" s="175"/>
      <c r="I9" s="175"/>
      <c r="J9" s="176"/>
      <c r="K9" s="5"/>
      <c r="L9" s="5"/>
      <c r="M9" s="5"/>
    </row>
    <row r="10" spans="1:13" x14ac:dyDescent="0.25">
      <c r="A10" s="87" t="s">
        <v>0</v>
      </c>
      <c r="B10" s="174">
        <f>GPA!B12</f>
        <v>0</v>
      </c>
      <c r="C10" s="175"/>
      <c r="D10" s="175"/>
      <c r="E10" s="175"/>
      <c r="F10" s="175"/>
      <c r="G10" s="175"/>
      <c r="H10" s="175"/>
      <c r="I10" s="175"/>
      <c r="J10" s="176"/>
      <c r="K10" s="5"/>
      <c r="L10" s="5"/>
      <c r="M10" s="5"/>
    </row>
    <row r="11" spans="1:13" ht="15.75" thickBot="1" x14ac:dyDescent="0.3">
      <c r="A11" s="88" t="s">
        <v>2</v>
      </c>
      <c r="B11" s="177">
        <f>GPA!B15</f>
        <v>0</v>
      </c>
      <c r="C11" s="178"/>
      <c r="D11" s="178"/>
      <c r="E11" s="178"/>
      <c r="F11" s="178"/>
      <c r="G11" s="178"/>
      <c r="H11" s="178"/>
      <c r="I11" s="178"/>
      <c r="J11" s="179"/>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50"/>
      <c r="I13" s="150"/>
      <c r="J13" s="85"/>
      <c r="K13" s="5"/>
      <c r="L13" s="5"/>
      <c r="M13" s="5"/>
    </row>
    <row r="14" spans="1:13" ht="22.5" x14ac:dyDescent="0.3">
      <c r="A14" s="90" t="s">
        <v>253</v>
      </c>
      <c r="B14" s="91"/>
      <c r="C14" s="92"/>
      <c r="D14" s="92"/>
      <c r="E14" s="180" t="str">
        <f>IF(ISBLANK(A17)=TRUE,"THIS AREA IS MANDATORY; you must fill it out.","")</f>
        <v/>
      </c>
      <c r="F14" s="180"/>
      <c r="G14" s="180"/>
      <c r="H14" s="180"/>
      <c r="I14" s="180"/>
      <c r="J14" s="181"/>
      <c r="K14" s="5"/>
      <c r="L14" s="5"/>
      <c r="M14" s="5"/>
    </row>
    <row r="15" spans="1:13" x14ac:dyDescent="0.25">
      <c r="A15" s="15"/>
      <c r="B15" s="5"/>
      <c r="C15" s="5"/>
      <c r="D15" s="5"/>
      <c r="E15" s="5"/>
      <c r="F15" s="5"/>
      <c r="G15" s="5"/>
      <c r="H15" s="5"/>
      <c r="I15" s="5"/>
      <c r="J15" s="85"/>
      <c r="K15" s="5"/>
      <c r="L15" s="5"/>
      <c r="M15" s="5"/>
    </row>
    <row r="16" spans="1:13" x14ac:dyDescent="0.25">
      <c r="A16" s="188" t="s">
        <v>296</v>
      </c>
      <c r="B16" s="189"/>
      <c r="C16" s="189"/>
      <c r="D16" s="189"/>
      <c r="E16" s="189"/>
      <c r="F16" s="189"/>
      <c r="G16" s="189"/>
      <c r="H16" s="189"/>
      <c r="I16" s="189"/>
      <c r="J16" s="190"/>
      <c r="K16" s="5"/>
      <c r="L16" s="5"/>
      <c r="M16" s="5"/>
    </row>
    <row r="17" spans="1:13" x14ac:dyDescent="0.25">
      <c r="A17" s="191" t="s">
        <v>296</v>
      </c>
      <c r="B17" s="192"/>
      <c r="C17" s="192"/>
      <c r="D17" s="192"/>
      <c r="E17" s="192"/>
      <c r="F17" s="192"/>
      <c r="G17" s="192"/>
      <c r="H17" s="192"/>
      <c r="I17" s="192"/>
      <c r="J17" s="193"/>
      <c r="K17" s="5"/>
      <c r="L17" s="5"/>
      <c r="M17" s="5"/>
    </row>
    <row r="18" spans="1:13" x14ac:dyDescent="0.25">
      <c r="A18" s="191"/>
      <c r="B18" s="192"/>
      <c r="C18" s="192"/>
      <c r="D18" s="192"/>
      <c r="E18" s="192"/>
      <c r="F18" s="192"/>
      <c r="G18" s="192"/>
      <c r="H18" s="192"/>
      <c r="I18" s="192"/>
      <c r="J18" s="193"/>
      <c r="K18" s="5"/>
      <c r="L18" s="5"/>
      <c r="M18" s="5"/>
    </row>
    <row r="19" spans="1:13" x14ac:dyDescent="0.25">
      <c r="A19" s="191"/>
      <c r="B19" s="192"/>
      <c r="C19" s="192"/>
      <c r="D19" s="192"/>
      <c r="E19" s="192"/>
      <c r="F19" s="192"/>
      <c r="G19" s="192"/>
      <c r="H19" s="192"/>
      <c r="I19" s="192"/>
      <c r="J19" s="193"/>
      <c r="K19" s="5"/>
      <c r="L19" s="5"/>
      <c r="M19" s="5"/>
    </row>
    <row r="20" spans="1:13" x14ac:dyDescent="0.25">
      <c r="A20" s="191"/>
      <c r="B20" s="192"/>
      <c r="C20" s="192"/>
      <c r="D20" s="192"/>
      <c r="E20" s="192"/>
      <c r="F20" s="192"/>
      <c r="G20" s="192"/>
      <c r="H20" s="192"/>
      <c r="I20" s="192"/>
      <c r="J20" s="193"/>
      <c r="K20" s="5"/>
      <c r="L20" s="5"/>
      <c r="M20" s="5"/>
    </row>
    <row r="21" spans="1:13" x14ac:dyDescent="0.25">
      <c r="A21" s="191"/>
      <c r="B21" s="192"/>
      <c r="C21" s="192"/>
      <c r="D21" s="192"/>
      <c r="E21" s="192"/>
      <c r="F21" s="192"/>
      <c r="G21" s="192"/>
      <c r="H21" s="192"/>
      <c r="I21" s="192"/>
      <c r="J21" s="193"/>
      <c r="K21" s="5"/>
      <c r="L21" s="5"/>
      <c r="M21" s="5"/>
    </row>
    <row r="22" spans="1:13" x14ac:dyDescent="0.25">
      <c r="A22" s="191"/>
      <c r="B22" s="192"/>
      <c r="C22" s="192"/>
      <c r="D22" s="192"/>
      <c r="E22" s="192"/>
      <c r="F22" s="192"/>
      <c r="G22" s="192"/>
      <c r="H22" s="192"/>
      <c r="I22" s="192"/>
      <c r="J22" s="193"/>
      <c r="K22" s="5"/>
      <c r="L22" s="5"/>
      <c r="M22" s="5"/>
    </row>
    <row r="23" spans="1:13" x14ac:dyDescent="0.25">
      <c r="A23" s="191"/>
      <c r="B23" s="192"/>
      <c r="C23" s="192"/>
      <c r="D23" s="192"/>
      <c r="E23" s="192"/>
      <c r="F23" s="192"/>
      <c r="G23" s="192"/>
      <c r="H23" s="192"/>
      <c r="I23" s="192"/>
      <c r="J23" s="193"/>
      <c r="K23" s="5"/>
      <c r="L23" s="5"/>
      <c r="M23" s="5"/>
    </row>
    <row r="24" spans="1:13" x14ac:dyDescent="0.25">
      <c r="A24" s="191"/>
      <c r="B24" s="192"/>
      <c r="C24" s="192"/>
      <c r="D24" s="192"/>
      <c r="E24" s="192"/>
      <c r="F24" s="192"/>
      <c r="G24" s="192"/>
      <c r="H24" s="192"/>
      <c r="I24" s="192"/>
      <c r="J24" s="193"/>
      <c r="K24" s="5"/>
      <c r="L24" s="5"/>
      <c r="M24" s="5"/>
    </row>
    <row r="25" spans="1:13" x14ac:dyDescent="0.25">
      <c r="A25" s="191"/>
      <c r="B25" s="192"/>
      <c r="C25" s="192"/>
      <c r="D25" s="192"/>
      <c r="E25" s="192"/>
      <c r="F25" s="192"/>
      <c r="G25" s="192"/>
      <c r="H25" s="192"/>
      <c r="I25" s="192"/>
      <c r="J25" s="193"/>
      <c r="K25" s="5"/>
      <c r="L25" s="5"/>
      <c r="M25" s="5"/>
    </row>
    <row r="26" spans="1:13" x14ac:dyDescent="0.25">
      <c r="A26" s="191"/>
      <c r="B26" s="192"/>
      <c r="C26" s="192"/>
      <c r="D26" s="192"/>
      <c r="E26" s="192"/>
      <c r="F26" s="192"/>
      <c r="G26" s="192"/>
      <c r="H26" s="192"/>
      <c r="I26" s="192"/>
      <c r="J26" s="193"/>
      <c r="K26" s="5"/>
      <c r="L26" s="5"/>
      <c r="M26" s="5"/>
    </row>
    <row r="27" spans="1:13" x14ac:dyDescent="0.25">
      <c r="A27" s="191"/>
      <c r="B27" s="192"/>
      <c r="C27" s="192"/>
      <c r="D27" s="192"/>
      <c r="E27" s="192"/>
      <c r="F27" s="192"/>
      <c r="G27" s="192"/>
      <c r="H27" s="192"/>
      <c r="I27" s="192"/>
      <c r="J27" s="193"/>
      <c r="K27" s="5"/>
      <c r="L27" s="5"/>
      <c r="M27" s="5"/>
    </row>
    <row r="28" spans="1:13" x14ac:dyDescent="0.25">
      <c r="A28" s="191"/>
      <c r="B28" s="192"/>
      <c r="C28" s="192"/>
      <c r="D28" s="192"/>
      <c r="E28" s="192"/>
      <c r="F28" s="192"/>
      <c r="G28" s="192"/>
      <c r="H28" s="192"/>
      <c r="I28" s="192"/>
      <c r="J28" s="193"/>
      <c r="K28" s="5"/>
      <c r="L28" s="5"/>
      <c r="M28" s="5"/>
    </row>
    <row r="29" spans="1:13" x14ac:dyDescent="0.25">
      <c r="A29" s="191"/>
      <c r="B29" s="192"/>
      <c r="C29" s="192"/>
      <c r="D29" s="192"/>
      <c r="E29" s="192"/>
      <c r="F29" s="192"/>
      <c r="G29" s="192"/>
      <c r="H29" s="192"/>
      <c r="I29" s="192"/>
      <c r="J29" s="193"/>
      <c r="K29" s="5"/>
      <c r="L29" s="5"/>
      <c r="M29" s="5"/>
    </row>
    <row r="30" spans="1:13" x14ac:dyDescent="0.25">
      <c r="A30" s="15"/>
      <c r="B30" s="5"/>
      <c r="C30" s="5"/>
      <c r="D30" s="5"/>
      <c r="E30" s="5"/>
      <c r="F30" s="5"/>
      <c r="G30" s="5"/>
      <c r="H30" s="5"/>
      <c r="I30" s="5"/>
      <c r="J30" s="85"/>
      <c r="K30" s="5"/>
      <c r="L30" s="5"/>
      <c r="M30" s="5"/>
    </row>
    <row r="31" spans="1:13" x14ac:dyDescent="0.25">
      <c r="A31" s="194" t="s">
        <v>303</v>
      </c>
      <c r="B31" s="195"/>
      <c r="C31" s="195"/>
      <c r="D31" s="195"/>
      <c r="E31" s="195"/>
      <c r="F31" s="195"/>
      <c r="G31" s="195"/>
      <c r="H31" s="195"/>
      <c r="I31" s="195"/>
      <c r="J31" s="196"/>
      <c r="K31" s="5"/>
      <c r="L31" s="5"/>
      <c r="M31" s="5"/>
    </row>
    <row r="32" spans="1:13" ht="18.600000000000001" customHeight="1" x14ac:dyDescent="0.25">
      <c r="A32" s="161" t="s">
        <v>298</v>
      </c>
      <c r="B32" s="197" t="s">
        <v>299</v>
      </c>
      <c r="C32" s="186"/>
      <c r="D32" s="186"/>
      <c r="E32" s="182" t="str">
        <f>IF(OR(ISBLANK(A34)=TRUE,ISBLANK(B34)=TRUE,ISBLANK(A35)=TRUE,ISBLANK(B35)=TRUE),"THIS AREA IS MANDATORY; you must fill it out.","")</f>
        <v>THIS AREA IS MANDATORY; you must fill it out.</v>
      </c>
      <c r="F32" s="182"/>
      <c r="G32" s="182"/>
      <c r="H32" s="182"/>
      <c r="I32" s="182"/>
      <c r="J32" s="183"/>
      <c r="K32" s="5"/>
      <c r="L32" s="5"/>
      <c r="M32" s="5"/>
    </row>
    <row r="33" spans="1:13" x14ac:dyDescent="0.25">
      <c r="A33" s="162"/>
      <c r="B33" s="198"/>
      <c r="C33" s="187"/>
      <c r="D33" s="187"/>
      <c r="E33" s="184"/>
      <c r="F33" s="184"/>
      <c r="G33" s="184"/>
      <c r="H33" s="184"/>
      <c r="I33" s="184"/>
      <c r="J33" s="185"/>
      <c r="K33" s="5"/>
      <c r="L33" s="5"/>
      <c r="M33" s="5"/>
    </row>
    <row r="34" spans="1:13" x14ac:dyDescent="0.25">
      <c r="A34" s="93"/>
      <c r="B34" s="167"/>
      <c r="C34" s="167"/>
      <c r="D34" s="167"/>
      <c r="E34" s="167"/>
      <c r="F34" s="167"/>
      <c r="G34" s="167"/>
      <c r="H34" s="167"/>
      <c r="I34" s="167"/>
      <c r="J34" s="168"/>
      <c r="K34" s="5"/>
      <c r="L34" s="5"/>
      <c r="M34" s="5"/>
    </row>
    <row r="35" spans="1:13" x14ac:dyDescent="0.25">
      <c r="A35" s="93"/>
      <c r="B35" s="167"/>
      <c r="C35" s="167"/>
      <c r="D35" s="167"/>
      <c r="E35" s="167"/>
      <c r="F35" s="167"/>
      <c r="G35" s="167"/>
      <c r="H35" s="167"/>
      <c r="I35" s="167"/>
      <c r="J35" s="168"/>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57" t="s">
        <v>300</v>
      </c>
      <c r="B38" s="158"/>
      <c r="C38" s="158"/>
      <c r="D38" s="158"/>
      <c r="E38" s="159" t="str">
        <f>IF(ISBLANK(A39)=TRUE,"THIS AREA IS MANDATORY; you must fill it out.","")</f>
        <v>THIS AREA IS MANDATORY; you must fill it out.</v>
      </c>
      <c r="F38" s="159"/>
      <c r="G38" s="159"/>
      <c r="H38" s="159"/>
      <c r="I38" s="159"/>
      <c r="J38" s="160"/>
      <c r="K38" s="5"/>
      <c r="L38" s="5"/>
      <c r="M38" s="5"/>
    </row>
    <row r="39" spans="1:13" x14ac:dyDescent="0.25">
      <c r="A39" s="151"/>
      <c r="B39" s="152"/>
      <c r="C39" s="152"/>
      <c r="D39" s="152"/>
      <c r="E39" s="152"/>
      <c r="F39" s="152"/>
      <c r="G39" s="152"/>
      <c r="H39" s="152"/>
      <c r="I39" s="152"/>
      <c r="J39" s="153"/>
      <c r="K39" s="5"/>
      <c r="L39" s="5"/>
      <c r="M39" s="5"/>
    </row>
    <row r="40" spans="1:13" x14ac:dyDescent="0.25">
      <c r="A40" s="151"/>
      <c r="B40" s="152"/>
      <c r="C40" s="152"/>
      <c r="D40" s="152"/>
      <c r="E40" s="152"/>
      <c r="F40" s="152"/>
      <c r="G40" s="152"/>
      <c r="H40" s="152"/>
      <c r="I40" s="152"/>
      <c r="J40" s="153"/>
      <c r="K40" s="5"/>
      <c r="L40" s="5"/>
      <c r="M40" s="5"/>
    </row>
    <row r="41" spans="1:13" x14ac:dyDescent="0.25">
      <c r="A41" s="151"/>
      <c r="B41" s="152"/>
      <c r="C41" s="152"/>
      <c r="D41" s="152"/>
      <c r="E41" s="152"/>
      <c r="F41" s="152"/>
      <c r="G41" s="152"/>
      <c r="H41" s="152"/>
      <c r="I41" s="152"/>
      <c r="J41" s="153"/>
      <c r="K41" s="5"/>
      <c r="L41" s="5"/>
      <c r="M41" s="5"/>
    </row>
    <row r="42" spans="1:13" x14ac:dyDescent="0.25">
      <c r="A42" s="151"/>
      <c r="B42" s="152"/>
      <c r="C42" s="152"/>
      <c r="D42" s="152"/>
      <c r="E42" s="152"/>
      <c r="F42" s="152"/>
      <c r="G42" s="152"/>
      <c r="H42" s="152"/>
      <c r="I42" s="152"/>
      <c r="J42" s="153"/>
      <c r="K42" s="5"/>
      <c r="L42" s="5"/>
      <c r="M42" s="5"/>
    </row>
    <row r="43" spans="1:13" x14ac:dyDescent="0.25">
      <c r="A43" s="151"/>
      <c r="B43" s="152"/>
      <c r="C43" s="152"/>
      <c r="D43" s="152"/>
      <c r="E43" s="152"/>
      <c r="F43" s="152"/>
      <c r="G43" s="152"/>
      <c r="H43" s="152"/>
      <c r="I43" s="152"/>
      <c r="J43" s="153"/>
      <c r="K43" s="5"/>
      <c r="L43" s="5"/>
      <c r="M43" s="5"/>
    </row>
    <row r="44" spans="1:13" x14ac:dyDescent="0.25">
      <c r="A44" s="151"/>
      <c r="B44" s="152"/>
      <c r="C44" s="152"/>
      <c r="D44" s="152"/>
      <c r="E44" s="152"/>
      <c r="F44" s="152"/>
      <c r="G44" s="152"/>
      <c r="H44" s="152"/>
      <c r="I44" s="152"/>
      <c r="J44" s="153"/>
      <c r="K44" s="5"/>
      <c r="L44" s="5"/>
      <c r="M44" s="5"/>
    </row>
    <row r="45" spans="1:13" x14ac:dyDescent="0.25">
      <c r="A45" s="151"/>
      <c r="B45" s="152"/>
      <c r="C45" s="152"/>
      <c r="D45" s="152"/>
      <c r="E45" s="152"/>
      <c r="F45" s="152"/>
      <c r="G45" s="152"/>
      <c r="H45" s="152"/>
      <c r="I45" s="152"/>
      <c r="J45" s="153"/>
      <c r="K45" s="5"/>
      <c r="L45" s="5"/>
      <c r="M45" s="5"/>
    </row>
    <row r="46" spans="1:13" ht="15.75" thickBot="1" x14ac:dyDescent="0.3">
      <c r="A46" s="154"/>
      <c r="B46" s="155"/>
      <c r="C46" s="155"/>
      <c r="D46" s="155"/>
      <c r="E46" s="155"/>
      <c r="F46" s="155"/>
      <c r="G46" s="155"/>
      <c r="H46" s="155"/>
      <c r="I46" s="155"/>
      <c r="J46" s="156"/>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51"/>
      <c r="B50" s="152"/>
      <c r="C50" s="152"/>
      <c r="D50" s="152"/>
      <c r="E50" s="152"/>
      <c r="F50" s="152"/>
      <c r="G50" s="152"/>
      <c r="H50" s="152"/>
      <c r="I50" s="152"/>
      <c r="J50" s="153"/>
      <c r="K50" s="5"/>
      <c r="L50" s="5"/>
      <c r="M50" s="5"/>
    </row>
    <row r="51" spans="1:13" x14ac:dyDescent="0.25">
      <c r="A51" s="151"/>
      <c r="B51" s="152"/>
      <c r="C51" s="152"/>
      <c r="D51" s="152"/>
      <c r="E51" s="152"/>
      <c r="F51" s="152"/>
      <c r="G51" s="152"/>
      <c r="H51" s="152"/>
      <c r="I51" s="152"/>
      <c r="J51" s="153"/>
      <c r="K51" s="5"/>
      <c r="L51" s="5"/>
      <c r="M51" s="5"/>
    </row>
    <row r="52" spans="1:13" x14ac:dyDescent="0.25">
      <c r="A52" s="151"/>
      <c r="B52" s="152"/>
      <c r="C52" s="152"/>
      <c r="D52" s="152"/>
      <c r="E52" s="152"/>
      <c r="F52" s="152"/>
      <c r="G52" s="152"/>
      <c r="H52" s="152"/>
      <c r="I52" s="152"/>
      <c r="J52" s="153"/>
      <c r="K52" s="5"/>
      <c r="L52" s="5"/>
      <c r="M52" s="5"/>
    </row>
    <row r="53" spans="1:13" x14ac:dyDescent="0.25">
      <c r="A53" s="151"/>
      <c r="B53" s="152"/>
      <c r="C53" s="152"/>
      <c r="D53" s="152"/>
      <c r="E53" s="152"/>
      <c r="F53" s="152"/>
      <c r="G53" s="152"/>
      <c r="H53" s="152"/>
      <c r="I53" s="152"/>
      <c r="J53" s="153"/>
      <c r="K53" s="5"/>
      <c r="L53" s="5"/>
      <c r="M53" s="5"/>
    </row>
    <row r="54" spans="1:13" x14ac:dyDescent="0.25">
      <c r="A54" s="151"/>
      <c r="B54" s="152"/>
      <c r="C54" s="152"/>
      <c r="D54" s="152"/>
      <c r="E54" s="152"/>
      <c r="F54" s="152"/>
      <c r="G54" s="152"/>
      <c r="H54" s="152"/>
      <c r="I54" s="152"/>
      <c r="J54" s="153"/>
      <c r="K54" s="5"/>
      <c r="L54" s="5"/>
      <c r="M54" s="5"/>
    </row>
    <row r="55" spans="1:13" x14ac:dyDescent="0.25">
      <c r="A55" s="151"/>
      <c r="B55" s="152"/>
      <c r="C55" s="152"/>
      <c r="D55" s="152"/>
      <c r="E55" s="152"/>
      <c r="F55" s="152"/>
      <c r="G55" s="152"/>
      <c r="H55" s="152"/>
      <c r="I55" s="152"/>
      <c r="J55" s="153"/>
      <c r="K55" s="5"/>
      <c r="L55" s="5"/>
      <c r="M55" s="5"/>
    </row>
    <row r="56" spans="1:13" x14ac:dyDescent="0.25">
      <c r="A56" s="151"/>
      <c r="B56" s="152"/>
      <c r="C56" s="152"/>
      <c r="D56" s="152"/>
      <c r="E56" s="152"/>
      <c r="F56" s="152"/>
      <c r="G56" s="152"/>
      <c r="H56" s="152"/>
      <c r="I56" s="152"/>
      <c r="J56" s="153"/>
      <c r="K56" s="5"/>
      <c r="L56" s="5"/>
      <c r="M56" s="5"/>
    </row>
    <row r="57" spans="1:13" ht="15.75" thickBot="1" x14ac:dyDescent="0.3">
      <c r="A57" s="154"/>
      <c r="B57" s="155"/>
      <c r="C57" s="155"/>
      <c r="D57" s="155"/>
      <c r="E57" s="155"/>
      <c r="F57" s="155"/>
      <c r="G57" s="155"/>
      <c r="H57" s="155"/>
      <c r="I57" s="155"/>
      <c r="J57" s="156"/>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51"/>
      <c r="B62" s="152"/>
      <c r="C62" s="152"/>
      <c r="D62" s="152"/>
      <c r="E62" s="152"/>
      <c r="F62" s="152"/>
      <c r="G62" s="152"/>
      <c r="H62" s="152"/>
      <c r="I62" s="152"/>
      <c r="J62" s="153"/>
      <c r="K62" s="5"/>
      <c r="L62" s="5"/>
      <c r="M62" s="5"/>
    </row>
    <row r="63" spans="1:13" x14ac:dyDescent="0.25">
      <c r="A63" s="151"/>
      <c r="B63" s="152"/>
      <c r="C63" s="152"/>
      <c r="D63" s="152"/>
      <c r="E63" s="152"/>
      <c r="F63" s="152"/>
      <c r="G63" s="152"/>
      <c r="H63" s="152"/>
      <c r="I63" s="152"/>
      <c r="J63" s="153"/>
      <c r="K63" s="5"/>
      <c r="L63" s="5"/>
      <c r="M63" s="5"/>
    </row>
    <row r="64" spans="1:13" x14ac:dyDescent="0.25">
      <c r="A64" s="151"/>
      <c r="B64" s="152"/>
      <c r="C64" s="152"/>
      <c r="D64" s="152"/>
      <c r="E64" s="152"/>
      <c r="F64" s="152"/>
      <c r="G64" s="152"/>
      <c r="H64" s="152"/>
      <c r="I64" s="152"/>
      <c r="J64" s="153"/>
      <c r="K64" s="5"/>
      <c r="L64" s="5"/>
      <c r="M64" s="5"/>
    </row>
    <row r="65" spans="1:13" x14ac:dyDescent="0.25">
      <c r="A65" s="151"/>
      <c r="B65" s="152"/>
      <c r="C65" s="152"/>
      <c r="D65" s="152"/>
      <c r="E65" s="152"/>
      <c r="F65" s="152"/>
      <c r="G65" s="152"/>
      <c r="H65" s="152"/>
      <c r="I65" s="152"/>
      <c r="J65" s="153"/>
      <c r="K65" s="5"/>
      <c r="L65" s="5"/>
      <c r="M65" s="5"/>
    </row>
    <row r="66" spans="1:13" x14ac:dyDescent="0.25">
      <c r="A66" s="151"/>
      <c r="B66" s="152"/>
      <c r="C66" s="152"/>
      <c r="D66" s="152"/>
      <c r="E66" s="152"/>
      <c r="F66" s="152"/>
      <c r="G66" s="152"/>
      <c r="H66" s="152"/>
      <c r="I66" s="152"/>
      <c r="J66" s="153"/>
      <c r="K66" s="5"/>
      <c r="L66" s="5"/>
      <c r="M66" s="5"/>
    </row>
    <row r="67" spans="1:13" x14ac:dyDescent="0.25">
      <c r="A67" s="151"/>
      <c r="B67" s="152"/>
      <c r="C67" s="152"/>
      <c r="D67" s="152"/>
      <c r="E67" s="152"/>
      <c r="F67" s="152"/>
      <c r="G67" s="152"/>
      <c r="H67" s="152"/>
      <c r="I67" s="152"/>
      <c r="J67" s="153"/>
      <c r="K67" s="5"/>
      <c r="L67" s="5"/>
      <c r="M67" s="5"/>
    </row>
    <row r="68" spans="1:13" x14ac:dyDescent="0.25">
      <c r="A68" s="151"/>
      <c r="B68" s="152"/>
      <c r="C68" s="152"/>
      <c r="D68" s="152"/>
      <c r="E68" s="152"/>
      <c r="F68" s="152"/>
      <c r="G68" s="152"/>
      <c r="H68" s="152"/>
      <c r="I68" s="152"/>
      <c r="J68" s="153"/>
      <c r="K68" s="5"/>
      <c r="L68" s="5"/>
      <c r="M68" s="5"/>
    </row>
    <row r="69" spans="1:13" ht="15.75" thickBot="1" x14ac:dyDescent="0.3">
      <c r="A69" s="154"/>
      <c r="B69" s="155"/>
      <c r="C69" s="155"/>
      <c r="D69" s="155"/>
      <c r="E69" s="155"/>
      <c r="F69" s="155"/>
      <c r="G69" s="155"/>
      <c r="H69" s="155"/>
      <c r="I69" s="155"/>
      <c r="J69" s="156"/>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0HeZcxcQMrMCxChsr/aBflLNDtnRhMBDktn+MBBCT/K3QGcfbFTrmAwHH3uVex/Lg958TmO08aArg9xgp0gJsQ==" saltValue="mE8i+lINBmBePw8GuaQIoQ=="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